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5_0.bin" ContentType="application/vnd.openxmlformats-officedocument.oleObject"/>
  <Default Extension="docx" ContentType="application/vnd.openxmlformats-officedocument.wordprocessingml.documen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1" activeTab="5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Arkusz4" sheetId="7" state="hidden" r:id="rId7"/>
    <sheet name="Przychody i koszty zakładów bud" sheetId="8" state="hidden" r:id="rId8"/>
    <sheet name="ZADANIA ZLECONE" sheetId="9" state="hidden" r:id="rId9"/>
    <sheet name="Arkusz3" sheetId="10" state="hidden" r:id="rId10"/>
    <sheet name="Dotacje podmiotowe" sheetId="11" state="hidden" r:id="rId11"/>
    <sheet name="WYDATKI MAJĄTKOWE" sheetId="12" r:id="rId12"/>
    <sheet name="ZADANIA INWESTYCYJNE" sheetId="13" state="hidden" r:id="rId13"/>
    <sheet name="ZADANIA WIELOLETNIE" sheetId="14" state="hidden" r:id="rId14"/>
    <sheet name="DOTACJE CELOWE" sheetId="15" state="hidden" r:id="rId15"/>
    <sheet name="PRZYCHODY I ROZCHODY" sheetId="16" r:id="rId16"/>
    <sheet name="WYDATKI ZE ŚRODKÓW EUROPEJSKICH" sheetId="17" state="hidden" r:id="rId17"/>
  </sheets>
  <definedNames>
    <definedName name="_xlnm.Print_Area" localSheetId="0">'DOCHODY'!$A$1:$K$91</definedName>
    <definedName name="_xlnm.Print_Area" localSheetId="10">'Dotacje podmiotowe'!$A$1:$K$29</definedName>
    <definedName name="_xlnm.Print_Area" localSheetId="4">'WYDATKI'!$A$1:$H$384</definedName>
    <definedName name="_xlnm.Print_Area" localSheetId="5">'WYDATKI BIEŻĄCE'!$A$1:$N$105</definedName>
  </definedNames>
  <calcPr fullCalcOnLoad="1"/>
</workbook>
</file>

<file path=xl/sharedStrings.xml><?xml version="1.0" encoding="utf-8"?>
<sst xmlns="http://schemas.openxmlformats.org/spreadsheetml/2006/main" count="1493" uniqueCount="397">
  <si>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</si>
  <si>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</si>
  <si>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</si>
  <si>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</si>
  <si>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</si>
  <si>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</si>
  <si>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</si>
  <si>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</si>
  <si>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</si>
  <si>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</si>
  <si>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</si>
  <si>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</si>
  <si>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</si>
  <si>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</si>
  <si>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</si>
  <si>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</si>
  <si>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</si>
  <si>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</si>
  <si>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</si>
  <si>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</si>
  <si>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</si>
  <si>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</si>
  <si>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</si>
  <si>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</si>
  <si>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Uzasadnienie: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</si>
  <si>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</si>
  <si>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</si>
  <si>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</si>
  <si>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</si>
  <si>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</si>
  <si>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</si>
  <si>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</si>
  <si>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</si>
  <si>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</si>
  <si>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</si>
  <si>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</si>
  <si>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</si>
  <si>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</si>
  <si>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</si>
  <si>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</si>
  <si>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</si>
  <si>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</si>
  <si>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</si>
  <si>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</si>
  <si>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</si>
  <si>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</si>
  <si>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</si>
  <si>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</si>
  <si>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</si>
  <si>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</si>
  <si>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</si>
  <si>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</si>
  <si>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Budowa 63 szt. oczyszczalni przyzagrodowych</t>
  </si>
  <si>
    <t>A.      
B.
C.
…</t>
  </si>
  <si>
    <t>Urząd Gminy 
w Belsku Dużym</t>
  </si>
  <si>
    <t>2.</t>
  </si>
  <si>
    <t>01038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</si>
  <si>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</si>
  <si>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</si>
  <si>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</si>
  <si>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</si>
  <si>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</si>
  <si>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</si>
  <si>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</si>
  <si>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</si>
  <si>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</si>
  <si>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</si>
  <si>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</si>
  <si>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</si>
  <si>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</si>
  <si>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</si>
  <si>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</si>
  <si>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</si>
  <si>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</si>
  <si>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</si>
  <si>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Zakup nowego pieca c.o. do budynku komunalnego (DN w Łęczeszycach)</t>
  </si>
  <si>
    <t>7.</t>
  </si>
  <si>
    <t>Wykonanie projektu "Rewitalizacja grodziska w Lewiczynie w celu stworzenia pomnika historycznego"</t>
  </si>
  <si>
    <t>ROLNICTWO I ŁOWIECTWO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</si>
  <si>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</si>
  <si>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</si>
  <si>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</si>
  <si>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</si>
  <si>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</si>
  <si>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</si>
  <si>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</si>
  <si>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</si>
  <si>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</si>
  <si>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</si>
  <si>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</si>
  <si>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</si>
  <si>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</si>
  <si>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</si>
  <si>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</si>
  <si>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</si>
  <si>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</si>
  <si>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</si>
  <si>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</si>
  <si>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</si>
  <si>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</si>
  <si>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</si>
  <si>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</si>
  <si>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</si>
  <si>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</si>
  <si>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</si>
  <si>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</si>
  <si>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</si>
  <si>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</si>
  <si>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</si>
  <si>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</si>
  <si>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</si>
  <si>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</si>
  <si>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</si>
  <si>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</si>
  <si>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</si>
  <si>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</si>
  <si>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</si>
  <si>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</si>
  <si>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</si>
  <si>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</si>
  <si>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</si>
  <si>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</si>
  <si>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</si>
  <si>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</si>
  <si>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</si>
  <si>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</si>
  <si>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</si>
  <si>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</si>
  <si>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</si>
  <si>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</si>
  <si>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</si>
  <si>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</si>
  <si>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</si>
  <si>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</si>
  <si>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</si>
  <si>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Budowa kanalizacji sanitarnej w Belsku Dużym ul. Nocznickiego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</si>
  <si>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</si>
  <si>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</si>
  <si>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</si>
  <si>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</si>
  <si>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</si>
  <si>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</si>
  <si>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</si>
  <si>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</si>
  <si>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</si>
  <si>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</si>
  <si>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</si>
  <si>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</si>
  <si>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</si>
  <si>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</si>
  <si>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</si>
  <si>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</si>
  <si>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</si>
  <si>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</si>
  <si>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</si>
  <si>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</si>
  <si>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</si>
  <si>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</si>
  <si>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</si>
  <si>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</si>
  <si>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</si>
  <si>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</si>
  <si>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</si>
  <si>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</si>
  <si>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</si>
  <si>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</si>
  <si>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</si>
  <si>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</si>
  <si>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</si>
  <si>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</si>
  <si>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</si>
  <si>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</si>
  <si>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</si>
  <si>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</si>
  <si>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</si>
  <si>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</si>
  <si>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</si>
  <si>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</si>
  <si>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</si>
  <si>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</si>
  <si>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</si>
  <si>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</si>
  <si>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</si>
  <si>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</si>
  <si>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</si>
  <si>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</si>
  <si>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</si>
  <si>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</si>
  <si>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</si>
  <si>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</si>
  <si>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</si>
  <si>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</si>
  <si>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</si>
  <si>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</si>
  <si>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</si>
  <si>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</si>
  <si>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</si>
  <si>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</si>
  <si>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</si>
  <si>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</si>
  <si>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</si>
  <si>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</si>
  <si>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</si>
  <si>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</si>
  <si>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</si>
  <si>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</si>
  <si>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</si>
  <si>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</si>
  <si>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</si>
  <si>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</si>
  <si>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</si>
  <si>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</si>
  <si>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</si>
  <si>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</si>
  <si>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</si>
  <si>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</si>
  <si>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</si>
  <si>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</si>
  <si>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</si>
  <si>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</si>
  <si>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</si>
  <si>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</si>
  <si>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Wykonanie przykrycia rowu wodnego przy boisku gminnym w Belsku Dużym</t>
  </si>
  <si>
    <t>Asfaltowanie drogi Zaborów-Lewiczyn</t>
  </si>
  <si>
    <t>Betonowanie drogi we wsi Rębowola</t>
  </si>
  <si>
    <t>Wykonanie chodnika z kostki brukowej przy Publicznej Szkole Podstawowej w Zaborowie</t>
  </si>
  <si>
    <t>Wykonanie chodnika oraz wjazdu do Przedszkola Publicznego w Starej Wsi</t>
  </si>
  <si>
    <t>Modernizacja instalacji elektrycznej w Publicznej Szkole Podstawowej w Belsku Dużym</t>
  </si>
  <si>
    <t>Wykonanie placu zabaw przy Publicznej Szkole Podstawowej w Łęczeszycach</t>
  </si>
  <si>
    <t>Doświetlenie ulic w Belsku Dużym</t>
  </si>
  <si>
    <t>Oświetlenie dróg w Odrzywołku</t>
  </si>
  <si>
    <t>Oświetlenie drogi w Zaborowie</t>
  </si>
  <si>
    <t>Oświetlenie dróg w Lewiczynie</t>
  </si>
  <si>
    <t>Oświetlenie dróg w Lwilczogórze</t>
  </si>
  <si>
    <t>Załącznik nr 4 do uchwały nr XXXV/255/10 Rady Gminy Belsk Duży z dnia 24 marca 2010 r.</t>
  </si>
  <si>
    <t>Modernizacja drogi gminnej Boruty-Lewiczyn na dł. 550 mb</t>
  </si>
  <si>
    <t>Załącznik nr 3 do uchwały nr XXXV/256/10 Rady Gminy Belsk Duży z dnia 24 marca 2010 r.</t>
  </si>
  <si>
    <t xml:space="preserve">Wykonanie dokumentacji na asfaltowanie drogi we wsi Łęczeszyce </t>
  </si>
  <si>
    <t>Wykonanie dokumentacji na asfaltowanie drogi we wsi Wola Starowiejska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</si>
  <si>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</si>
  <si>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</si>
  <si>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</si>
  <si>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</si>
  <si>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</si>
  <si>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</si>
  <si>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</si>
  <si>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</si>
  <si>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</si>
  <si>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</si>
  <si>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</si>
  <si>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</si>
  <si>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</si>
  <si>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</si>
  <si>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</si>
  <si>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</si>
  <si>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</si>
  <si>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</si>
  <si>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</si>
  <si>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</si>
  <si>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</si>
  <si>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</si>
  <si>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</si>
  <si>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</si>
  <si>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</si>
  <si>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</si>
  <si>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</si>
  <si>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</si>
  <si>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</si>
  <si>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</si>
  <si>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</si>
  <si>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</si>
  <si>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</si>
  <si>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</si>
  <si>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</si>
  <si>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</si>
  <si>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</si>
  <si>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</si>
  <si>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</si>
  <si>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</si>
  <si>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</si>
  <si>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</si>
  <si>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</si>
  <si>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</si>
  <si>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</si>
  <si>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</si>
  <si>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</si>
  <si>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</si>
  <si>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</si>
  <si>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</si>
  <si>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</si>
  <si>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</si>
  <si>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</si>
  <si>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</si>
  <si>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</si>
  <si>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</si>
  <si>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</si>
  <si>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</si>
  <si>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</si>
  <si>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</si>
  <si>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</si>
  <si>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>zmieniającego Uchwałę Budżetową Gminy na rok 2015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</si>
  <si>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</si>
  <si>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</si>
  <si>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</si>
  <si>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</si>
  <si>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</si>
  <si>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</si>
  <si>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</si>
  <si>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</si>
  <si>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</si>
  <si>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</si>
  <si>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</si>
  <si>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Dotacje podmiotowe w 2015 r.</t>
  </si>
  <si>
    <t>Niepubliczne Przedszkole "Koszałek-Opałek" w Rożcach</t>
  </si>
  <si>
    <t>92116</t>
  </si>
  <si>
    <t>Gminna Biblioteka Publiczna 
w Belsku Dużym</t>
  </si>
  <si>
    <t>Załącznik nr 3 do Zarządzenia Nr 148/2015 Wójta Gminy Belsk Duży z dnia 31 grudnia 2015 r.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</si>
  <si>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</si>
  <si>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</si>
  <si>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</si>
  <si>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</si>
  <si>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</si>
  <si>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</si>
  <si>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</si>
  <si>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</si>
  <si>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</si>
  <si>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</si>
  <si>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</si>
  <si>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</si>
  <si>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</si>
  <si>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</si>
  <si>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</si>
  <si>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</si>
  <si>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</si>
  <si>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</si>
  <si>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</si>
  <si>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</si>
  <si>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</si>
  <si>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</si>
  <si>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</si>
  <si>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</si>
  <si>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</si>
  <si>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</si>
  <si>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</si>
  <si>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</si>
  <si>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</si>
  <si>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</si>
  <si>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</si>
  <si>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</si>
  <si>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</si>
  <si>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</si>
  <si>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</si>
  <si>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</si>
  <si>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Realizacja zadań wymagających stosowania specjalnej organizacji nauki i metod pracy dla dzieci w przedszkolach, oddziałach przedszkolnych w szkołach podstawowych i innych formach wychowania przedszkolnego</t>
  </si>
  <si>
    <t>zmieniającego Uchwałę Budżetową Gminy na rok 2018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</si>
  <si>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</si>
  <si>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</si>
  <si>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</si>
  <si>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Realizacja zadadań wymagających stosowania specjalnej organizacji nauki i metod pracy dla dzieci w przedszkolach, oddziałach przedszkolnych w szkołach podstawowych i innych formach wychowania przedszkolnego</t>
  </si>
  <si>
    <t>90004</t>
  </si>
  <si>
    <t>Utrzymanie zieleni w miastach i gminach</t>
  </si>
  <si>
    <t>Zapewnienie uczniom prawa do bezpłatnego dostępu do podręczników, materiałów edukacyjnych lub materiałów ćwiczeniowych</t>
  </si>
  <si>
    <t>Załącznik nr 4 do Zarządzenia Nr 115/2018 Wójta Gminy Belsk Duży z dnia 10 sierpnia 2018 r.</t>
  </si>
  <si>
    <t>Zakład Gospodarki Komunalnej w Belsku Dużym 900, 90017</t>
  </si>
  <si>
    <t>wpłata do budżetu</t>
  </si>
  <si>
    <t>dotacje
(rodzaj, zakres)</t>
  </si>
  <si>
    <t>ogółem</t>
  </si>
  <si>
    <t>Stan środków obrotowych na koniec roku</t>
  </si>
  <si>
    <t>Koszty</t>
  </si>
  <si>
    <t>Przychody</t>
  </si>
  <si>
    <t>Stan środków obrotowych na początek roku</t>
  </si>
  <si>
    <t>Wyszczególnienie</t>
  </si>
  <si>
    <t>Plan przychodów i kosztów zakładów budżetowych</t>
  </si>
  <si>
    <t>zmieniającej Uchwałę Budżetową Gminy na rok 2018</t>
  </si>
  <si>
    <t>Załącznik nr 4 do Uchwały nr III/11/2018 Rady Gminy Belsk Duży z dnia 28 grudnia 2018 roku</t>
  </si>
  <si>
    <t>Wpływy ze zwrotów niewykorzystanych dotacji oraz płatności</t>
  </si>
  <si>
    <t>Załącznik nr 1 do Uchwały IV/18/2019 Rady Gminy Belsk Duży z dnia 24 stycznia 2019 r.</t>
  </si>
  <si>
    <t>zmieniającego Uchwałę Budżetową Gminy na rok 2019</t>
  </si>
  <si>
    <t>Załącznik nr 2 do Uchwały Nr IV/18/2019 Rady Gminy Belsk Duży z dnia 24 stycznia 2019 r.</t>
  </si>
  <si>
    <t>Załącznik nr 3 do Uchwały Nr IV/18/2019 Rady Gminy Belsk Duży z dnia 24 stycznia 2019 r.</t>
  </si>
  <si>
    <t>Załącznik nr 4 do Uchwały Nr IV/18/2019 Rady Gminy Belsk Duży z dnia 24 stycznia 2019 r.</t>
  </si>
  <si>
    <t>Załącznik nr 5 do Uchwały nr IV/18/2019 Rady Gminy Belsk Duży z dnia 24 stycznia 2019 r.</t>
  </si>
  <si>
    <t>zmieniającej Uchwałę Budżetową Gminy na rok 2019</t>
  </si>
  <si>
    <t>Przychody i rozchody budżetu w 2019 r.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</si>
  <si>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</si>
  <si>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</si>
  <si>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</si>
  <si>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</si>
  <si>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Rozliczenie z tytułu poręczeń i gwarancji udzielonych przez Skarb Państwa lub jednostkę samorządu terytorialnego</t>
  </si>
  <si>
    <t>Wniesienie wkładów do spółek prawa handlowego</t>
  </si>
  <si>
    <t xml:space="preserve">programy finansowane z udziałem środków europejskich i innych środków pochodzących ze źródeł zagranicznych niepodlegających zwrotowi </t>
  </si>
  <si>
    <t xml:space="preserve">Przed zmianą </t>
  </si>
  <si>
    <t xml:space="preserve"> Po    zmianie</t>
  </si>
  <si>
    <t>Kwota 2019 r</t>
  </si>
  <si>
    <t>Kwota po zmianach 2019 r.</t>
  </si>
  <si>
    <t>§ 950</t>
  </si>
  <si>
    <t>Planowane wydatki na 2019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</si>
</sst>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sz val="10.5"/>
      <name val="Arial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4" fillId="3" borderId="0" applyNumberFormat="0" applyBorder="0" applyAlignment="0" applyProtection="0"/>
    <xf numFmtId="0" fontId="1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9" borderId="0" applyNumberFormat="0" applyBorder="0" applyAlignment="0" applyProtection="0"/>
    <xf numFmtId="0" fontId="1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5" borderId="0" applyNumberFormat="0" applyBorder="0" applyAlignment="0" applyProtection="0"/>
    <xf numFmtId="0" fontId="1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8" borderId="0" applyNumberFormat="0" applyBorder="0" applyAlignment="0" applyProtection="0"/>
    <xf numFmtId="0" fontId="54" fillId="20" borderId="0" applyNumberFormat="0" applyBorder="0" applyAlignment="0" applyProtection="0"/>
    <xf numFmtId="0" fontId="1" fillId="14" borderId="0" applyNumberFormat="0" applyBorder="0" applyAlignment="0" applyProtection="0"/>
    <xf numFmtId="0" fontId="54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55" fillId="25" borderId="0" applyNumberFormat="0" applyBorder="0" applyAlignment="0" applyProtection="0"/>
    <xf numFmtId="0" fontId="2" fillId="16" borderId="0" applyNumberFormat="0" applyBorder="0" applyAlignment="0" applyProtection="0"/>
    <xf numFmtId="0" fontId="55" fillId="26" borderId="0" applyNumberFormat="0" applyBorder="0" applyAlignment="0" applyProtection="0"/>
    <xf numFmtId="0" fontId="2" fillId="18" borderId="0" applyNumberFormat="0" applyBorder="0" applyAlignment="0" applyProtection="0"/>
    <xf numFmtId="0" fontId="55" fillId="27" borderId="0" applyNumberFormat="0" applyBorder="0" applyAlignment="0" applyProtection="0"/>
    <xf numFmtId="0" fontId="2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30" borderId="0" applyNumberFormat="0" applyBorder="0" applyAlignment="0" applyProtection="0"/>
    <xf numFmtId="0" fontId="55" fillId="31" borderId="0" applyNumberFormat="0" applyBorder="0" applyAlignment="0" applyProtection="0"/>
    <xf numFmtId="0" fontId="2" fillId="32" borderId="0" applyNumberFormat="0" applyBorder="0" applyAlignment="0" applyProtection="0"/>
    <xf numFmtId="0" fontId="5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6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7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8" fillId="44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3" applyNumberFormat="1" applyFont="1" applyBorder="1" applyAlignment="1">
      <alignment horizontal="center" vertical="center"/>
      <protection/>
    </xf>
    <xf numFmtId="49" fontId="19" fillId="0" borderId="15" xfId="73" applyNumberFormat="1" applyFont="1" applyBorder="1" applyAlignment="1">
      <alignment horizontal="center" vertical="center"/>
      <protection/>
    </xf>
    <xf numFmtId="0" fontId="19" fillId="0" borderId="15" xfId="73" applyFont="1" applyBorder="1" applyAlignment="1">
      <alignment vertical="center" wrapText="1"/>
      <protection/>
    </xf>
    <xf numFmtId="49" fontId="0" fillId="0" borderId="10" xfId="73" applyNumberFormat="1" applyFont="1" applyBorder="1" applyAlignment="1">
      <alignment horizontal="center" vertical="center"/>
      <protection/>
    </xf>
    <xf numFmtId="49" fontId="0" fillId="0" borderId="15" xfId="73" applyNumberFormat="1" applyFont="1" applyBorder="1" applyAlignment="1">
      <alignment horizontal="center" vertical="center"/>
      <protection/>
    </xf>
    <xf numFmtId="0" fontId="0" fillId="0" borderId="15" xfId="73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6" xfId="73" applyNumberFormat="1" applyFont="1" applyBorder="1" applyAlignment="1">
      <alignment horizontal="center" vertical="center"/>
      <protection/>
    </xf>
    <xf numFmtId="0" fontId="0" fillId="0" borderId="16" xfId="73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4" applyNumberFormat="1" applyFont="1" applyBorder="1" applyAlignment="1">
      <alignment vertical="center" wrapText="1"/>
      <protection/>
    </xf>
    <xf numFmtId="0" fontId="25" fillId="0" borderId="0" xfId="74" applyFont="1" applyAlignment="1">
      <alignment vertical="center"/>
      <protection/>
    </xf>
    <xf numFmtId="0" fontId="18" fillId="0" borderId="0" xfId="74" applyFont="1" applyAlignment="1">
      <alignment vertical="center"/>
      <protection/>
    </xf>
    <xf numFmtId="0" fontId="0" fillId="0" borderId="0" xfId="74">
      <alignment/>
      <protection/>
    </xf>
    <xf numFmtId="0" fontId="0" fillId="0" borderId="0" xfId="74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3" applyFont="1" applyBorder="1" applyAlignment="1">
      <alignment vertical="center"/>
      <protection/>
    </xf>
    <xf numFmtId="0" fontId="25" fillId="0" borderId="0" xfId="73" applyFont="1" applyAlignment="1">
      <alignment vertical="center"/>
      <protection/>
    </xf>
    <xf numFmtId="0" fontId="0" fillId="0" borderId="0" xfId="73" applyAlignment="1">
      <alignment vertical="center"/>
      <protection/>
    </xf>
    <xf numFmtId="3" fontId="0" fillId="0" borderId="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vertical="center"/>
      <protection/>
    </xf>
    <xf numFmtId="0" fontId="25" fillId="0" borderId="0" xfId="75" applyFont="1" applyAlignment="1">
      <alignment horizontal="right" vertical="center"/>
      <protection/>
    </xf>
    <xf numFmtId="0" fontId="26" fillId="0" borderId="0" xfId="75" applyFont="1" applyAlignment="1">
      <alignment horizontal="center" vertical="center"/>
      <protection/>
    </xf>
    <xf numFmtId="0" fontId="0" fillId="0" borderId="0" xfId="75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4" fillId="0" borderId="0" xfId="76" applyFont="1">
      <alignment/>
      <protection/>
    </xf>
    <xf numFmtId="49" fontId="24" fillId="0" borderId="0" xfId="76" applyNumberFormat="1" applyFont="1">
      <alignment/>
      <protection/>
    </xf>
    <xf numFmtId="3" fontId="24" fillId="0" borderId="0" xfId="76" applyNumberFormat="1" applyFont="1">
      <alignment/>
      <protection/>
    </xf>
    <xf numFmtId="0" fontId="29" fillId="0" borderId="14" xfId="76" applyFont="1" applyBorder="1" applyAlignment="1">
      <alignment horizontal="center" vertical="center"/>
      <protection/>
    </xf>
    <xf numFmtId="49" fontId="29" fillId="0" borderId="14" xfId="76" applyNumberFormat="1" applyFont="1" applyBorder="1" applyAlignment="1">
      <alignment horizontal="center" vertical="center"/>
      <protection/>
    </xf>
    <xf numFmtId="3" fontId="29" fillId="0" borderId="14" xfId="76" applyNumberFormat="1" applyFont="1" applyBorder="1" applyAlignment="1">
      <alignment horizontal="center" vertical="center"/>
      <protection/>
    </xf>
    <xf numFmtId="0" fontId="28" fillId="0" borderId="17" xfId="76" applyFont="1" applyBorder="1" applyAlignment="1">
      <alignment horizontal="center"/>
      <protection/>
    </xf>
    <xf numFmtId="0" fontId="28" fillId="0" borderId="17" xfId="76" applyFont="1" applyBorder="1">
      <alignment/>
      <protection/>
    </xf>
    <xf numFmtId="3" fontId="30" fillId="0" borderId="17" xfId="76" applyNumberFormat="1" applyFont="1" applyBorder="1">
      <alignment/>
      <protection/>
    </xf>
    <xf numFmtId="0" fontId="34" fillId="0" borderId="18" xfId="76" applyFont="1" applyBorder="1">
      <alignment/>
      <protection/>
    </xf>
    <xf numFmtId="0" fontId="24" fillId="0" borderId="18" xfId="76" applyFont="1" applyBorder="1">
      <alignment/>
      <protection/>
    </xf>
    <xf numFmtId="49" fontId="24" fillId="0" borderId="18" xfId="76" applyNumberFormat="1" applyFont="1" applyBorder="1">
      <alignment/>
      <protection/>
    </xf>
    <xf numFmtId="3" fontId="24" fillId="0" borderId="18" xfId="76" applyNumberFormat="1" applyFont="1" applyBorder="1">
      <alignment/>
      <protection/>
    </xf>
    <xf numFmtId="0" fontId="24" fillId="0" borderId="18" xfId="76" applyFont="1" applyBorder="1" applyAlignment="1">
      <alignment/>
      <protection/>
    </xf>
    <xf numFmtId="49" fontId="24" fillId="0" borderId="18" xfId="76" applyNumberFormat="1" applyFont="1" applyBorder="1" applyAlignment="1">
      <alignment/>
      <protection/>
    </xf>
    <xf numFmtId="3" fontId="24" fillId="0" borderId="18" xfId="76" applyNumberFormat="1" applyFont="1" applyBorder="1" applyAlignment="1">
      <alignment/>
      <protection/>
    </xf>
    <xf numFmtId="0" fontId="34" fillId="0" borderId="18" xfId="76" applyFont="1" applyBorder="1" applyAlignment="1">
      <alignment horizontal="center"/>
      <protection/>
    </xf>
    <xf numFmtId="0" fontId="28" fillId="0" borderId="18" xfId="76" applyFont="1" applyBorder="1" applyAlignment="1">
      <alignment horizontal="center"/>
      <protection/>
    </xf>
    <xf numFmtId="0" fontId="28" fillId="0" borderId="18" xfId="76" applyFont="1" applyBorder="1">
      <alignment/>
      <protection/>
    </xf>
    <xf numFmtId="3" fontId="30" fillId="0" borderId="18" xfId="76" applyNumberFormat="1" applyFont="1" applyBorder="1">
      <alignment/>
      <protection/>
    </xf>
    <xf numFmtId="0" fontId="34" fillId="0" borderId="19" xfId="76" applyFont="1" applyBorder="1" applyAlignment="1">
      <alignment horizontal="center"/>
      <protection/>
    </xf>
    <xf numFmtId="0" fontId="34" fillId="0" borderId="19" xfId="76" applyFont="1" applyBorder="1">
      <alignment/>
      <protection/>
    </xf>
    <xf numFmtId="3" fontId="30" fillId="0" borderId="14" xfId="76" applyNumberFormat="1" applyFont="1" applyBorder="1">
      <alignment/>
      <protection/>
    </xf>
    <xf numFmtId="0" fontId="35" fillId="0" borderId="0" xfId="76" applyFont="1">
      <alignment/>
      <protection/>
    </xf>
    <xf numFmtId="49" fontId="35" fillId="0" borderId="0" xfId="76" applyNumberFormat="1" applyFont="1">
      <alignment/>
      <protection/>
    </xf>
    <xf numFmtId="3" fontId="35" fillId="0" borderId="0" xfId="76" applyNumberFormat="1" applyFont="1">
      <alignment/>
      <protection/>
    </xf>
    <xf numFmtId="3" fontId="28" fillId="38" borderId="14" xfId="76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20" fillId="0" borderId="0" xfId="73" applyFont="1" applyBorder="1" applyAlignment="1">
      <alignment horizontal="center" vertical="center"/>
      <protection/>
    </xf>
    <xf numFmtId="3" fontId="20" fillId="0" borderId="0" xfId="73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74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wrapText="1"/>
    </xf>
    <xf numFmtId="3" fontId="25" fillId="0" borderId="18" xfId="0" applyNumberFormat="1" applyFont="1" applyBorder="1" applyAlignment="1">
      <alignment/>
    </xf>
    <xf numFmtId="49" fontId="25" fillId="0" borderId="18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3" fontId="25" fillId="0" borderId="19" xfId="0" applyNumberFormat="1" applyFont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16" xfId="73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3" fontId="19" fillId="0" borderId="15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73" applyFont="1" applyBorder="1" applyAlignment="1">
      <alignment vertical="center" wrapText="1"/>
      <protection/>
    </xf>
    <xf numFmtId="3" fontId="37" fillId="0" borderId="15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37" fillId="0" borderId="23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22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7" xfId="73" applyFont="1" applyBorder="1" applyAlignment="1">
      <alignment vertical="center" wrapText="1"/>
      <protection/>
    </xf>
    <xf numFmtId="3" fontId="0" fillId="0" borderId="24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0" fontId="19" fillId="0" borderId="19" xfId="0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59" fillId="0" borderId="10" xfId="73" applyNumberFormat="1" applyFont="1" applyBorder="1" applyAlignment="1">
      <alignment horizontal="center" vertical="center"/>
      <protection/>
    </xf>
    <xf numFmtId="49" fontId="59" fillId="0" borderId="15" xfId="73" applyNumberFormat="1" applyFont="1" applyBorder="1" applyAlignment="1">
      <alignment horizontal="center" vertical="center"/>
      <protection/>
    </xf>
    <xf numFmtId="0" fontId="59" fillId="0" borderId="15" xfId="73" applyFont="1" applyBorder="1" applyAlignment="1">
      <alignment vertical="center" wrapText="1"/>
      <protection/>
    </xf>
    <xf numFmtId="3" fontId="59" fillId="0" borderId="10" xfId="73" applyNumberFormat="1" applyFont="1" applyBorder="1" applyAlignment="1">
      <alignment vertical="center"/>
      <protection/>
    </xf>
    <xf numFmtId="3" fontId="59" fillId="0" borderId="23" xfId="73" applyNumberFormat="1" applyFont="1" applyBorder="1" applyAlignment="1">
      <alignment vertical="center"/>
      <protection/>
    </xf>
    <xf numFmtId="49" fontId="60" fillId="0" borderId="15" xfId="73" applyNumberFormat="1" applyFont="1" applyBorder="1" applyAlignment="1">
      <alignment horizontal="center" vertical="center"/>
      <protection/>
    </xf>
    <xf numFmtId="0" fontId="60" fillId="0" borderId="15" xfId="73" applyFont="1" applyBorder="1" applyAlignment="1">
      <alignment vertical="center" wrapText="1"/>
      <protection/>
    </xf>
    <xf numFmtId="3" fontId="60" fillId="0" borderId="10" xfId="73" applyNumberFormat="1" applyFont="1" applyBorder="1" applyAlignment="1">
      <alignment vertical="center"/>
      <protection/>
    </xf>
    <xf numFmtId="3" fontId="60" fillId="0" borderId="23" xfId="73" applyNumberFormat="1" applyFont="1" applyBorder="1" applyAlignment="1">
      <alignment vertical="center"/>
      <protection/>
    </xf>
    <xf numFmtId="49" fontId="60" fillId="0" borderId="10" xfId="73" applyNumberFormat="1" applyFont="1" applyBorder="1" applyAlignment="1">
      <alignment horizontal="center" vertical="center"/>
      <protection/>
    </xf>
    <xf numFmtId="0" fontId="60" fillId="0" borderId="14" xfId="0" applyFont="1" applyBorder="1" applyAlignment="1">
      <alignment vertical="top" wrapText="1"/>
    </xf>
    <xf numFmtId="0" fontId="60" fillId="0" borderId="15" xfId="73" applyFont="1" applyBorder="1" applyAlignment="1">
      <alignment vertical="top" wrapText="1"/>
      <protection/>
    </xf>
    <xf numFmtId="49" fontId="59" fillId="0" borderId="14" xfId="73" applyNumberFormat="1" applyFont="1" applyBorder="1" applyAlignment="1">
      <alignment horizontal="center" vertical="center"/>
      <protection/>
    </xf>
    <xf numFmtId="49" fontId="59" fillId="0" borderId="16" xfId="73" applyNumberFormat="1" applyFont="1" applyBorder="1" applyAlignment="1">
      <alignment horizontal="center" vertical="center"/>
      <protection/>
    </xf>
    <xf numFmtId="0" fontId="59" fillId="0" borderId="16" xfId="73" applyFont="1" applyBorder="1" applyAlignment="1">
      <alignment vertical="center" wrapText="1"/>
      <protection/>
    </xf>
    <xf numFmtId="3" fontId="59" fillId="0" borderId="14" xfId="73" applyNumberFormat="1" applyFont="1" applyBorder="1" applyAlignment="1">
      <alignment vertical="center"/>
      <protection/>
    </xf>
    <xf numFmtId="49" fontId="60" fillId="0" borderId="14" xfId="73" applyNumberFormat="1" applyFont="1" applyBorder="1" applyAlignment="1">
      <alignment horizontal="center" vertical="center"/>
      <protection/>
    </xf>
    <xf numFmtId="0" fontId="60" fillId="0" borderId="26" xfId="73" applyFont="1" applyBorder="1" applyAlignment="1">
      <alignment vertical="center" wrapText="1"/>
      <protection/>
    </xf>
    <xf numFmtId="3" fontId="60" fillId="0" borderId="14" xfId="73" applyNumberFormat="1" applyFont="1" applyBorder="1" applyAlignment="1">
      <alignment vertical="center"/>
      <protection/>
    </xf>
    <xf numFmtId="49" fontId="59" fillId="0" borderId="10" xfId="0" applyNumberFormat="1" applyFont="1" applyBorder="1" applyAlignment="1">
      <alignment horizontal="center"/>
    </xf>
    <xf numFmtId="0" fontId="59" fillId="0" borderId="26" xfId="73" applyFont="1" applyBorder="1" applyAlignment="1">
      <alignment vertical="center" wrapText="1"/>
      <protection/>
    </xf>
    <xf numFmtId="49" fontId="60" fillId="0" borderId="10" xfId="0" applyNumberFormat="1" applyFont="1" applyBorder="1" applyAlignment="1">
      <alignment horizontal="center"/>
    </xf>
    <xf numFmtId="0" fontId="60" fillId="0" borderId="14" xfId="0" applyFont="1" applyBorder="1" applyAlignment="1">
      <alignment wrapText="1"/>
    </xf>
    <xf numFmtId="49" fontId="60" fillId="0" borderId="10" xfId="0" applyNumberFormat="1" applyFont="1" applyBorder="1" applyAlignment="1">
      <alignment/>
    </xf>
    <xf numFmtId="0" fontId="60" fillId="0" borderId="0" xfId="0" applyFont="1" applyAlignment="1">
      <alignment wrapText="1"/>
    </xf>
    <xf numFmtId="49" fontId="60" fillId="0" borderId="16" xfId="73" applyNumberFormat="1" applyFont="1" applyBorder="1" applyAlignment="1">
      <alignment horizontal="center" vertical="center"/>
      <protection/>
    </xf>
    <xf numFmtId="0" fontId="60" fillId="0" borderId="16" xfId="73" applyFont="1" applyBorder="1" applyAlignment="1">
      <alignment vertical="center" wrapText="1"/>
      <protection/>
    </xf>
    <xf numFmtId="49" fontId="59" fillId="0" borderId="14" xfId="0" applyNumberFormat="1" applyFont="1" applyBorder="1" applyAlignment="1">
      <alignment horizontal="center"/>
    </xf>
    <xf numFmtId="49" fontId="60" fillId="0" borderId="14" xfId="0" applyNumberFormat="1" applyFont="1" applyBorder="1" applyAlignment="1">
      <alignment horizontal="center"/>
    </xf>
    <xf numFmtId="3" fontId="60" fillId="0" borderId="16" xfId="73" applyNumberFormat="1" applyFont="1" applyBorder="1" applyAlignment="1">
      <alignment vertical="center"/>
      <protection/>
    </xf>
    <xf numFmtId="3" fontId="59" fillId="0" borderId="16" xfId="73" applyNumberFormat="1" applyFont="1" applyBorder="1" applyAlignment="1">
      <alignment vertical="center"/>
      <protection/>
    </xf>
    <xf numFmtId="49" fontId="60" fillId="0" borderId="14" xfId="0" applyNumberFormat="1" applyFont="1" applyBorder="1" applyAlignment="1">
      <alignment/>
    </xf>
    <xf numFmtId="49" fontId="60" fillId="0" borderId="15" xfId="0" applyNumberFormat="1" applyFont="1" applyBorder="1" applyAlignment="1">
      <alignment horizontal="center"/>
    </xf>
    <xf numFmtId="0" fontId="60" fillId="0" borderId="20" xfId="73" applyFont="1" applyBorder="1" applyAlignment="1">
      <alignment vertical="center" wrapText="1"/>
      <protection/>
    </xf>
    <xf numFmtId="0" fontId="60" fillId="0" borderId="14" xfId="73" applyFont="1" applyBorder="1" applyAlignment="1">
      <alignment vertical="center" wrapText="1"/>
      <protection/>
    </xf>
    <xf numFmtId="0" fontId="60" fillId="0" borderId="12" xfId="0" applyFont="1" applyBorder="1" applyAlignment="1">
      <alignment wrapText="1"/>
    </xf>
    <xf numFmtId="3" fontId="19" fillId="0" borderId="10" xfId="73" applyNumberFormat="1" applyFont="1" applyBorder="1" applyAlignment="1">
      <alignment vertical="center"/>
      <protection/>
    </xf>
    <xf numFmtId="3" fontId="19" fillId="0" borderId="23" xfId="73" applyNumberFormat="1" applyFont="1" applyBorder="1" applyAlignment="1">
      <alignment vertical="center"/>
      <protection/>
    </xf>
    <xf numFmtId="3" fontId="0" fillId="0" borderId="10" xfId="73" applyNumberFormat="1" applyFont="1" applyBorder="1" applyAlignment="1">
      <alignment vertical="center"/>
      <protection/>
    </xf>
    <xf numFmtId="3" fontId="0" fillId="0" borderId="23" xfId="73" applyNumberFormat="1" applyFont="1" applyBorder="1" applyAlignment="1">
      <alignment vertical="center"/>
      <protection/>
    </xf>
    <xf numFmtId="3" fontId="0" fillId="0" borderId="22" xfId="73" applyNumberFormat="1" applyFont="1" applyBorder="1" applyAlignment="1">
      <alignment vertical="center"/>
      <protection/>
    </xf>
    <xf numFmtId="3" fontId="20" fillId="0" borderId="16" xfId="73" applyNumberFormat="1" applyFont="1" applyBorder="1" applyAlignment="1">
      <alignment vertical="center"/>
      <protection/>
    </xf>
    <xf numFmtId="3" fontId="20" fillId="0" borderId="14" xfId="73" applyNumberFormat="1" applyFont="1" applyBorder="1" applyAlignment="1">
      <alignment vertical="center"/>
      <protection/>
    </xf>
    <xf numFmtId="3" fontId="19" fillId="0" borderId="22" xfId="73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/>
      <protection/>
    </xf>
    <xf numFmtId="3" fontId="19" fillId="0" borderId="14" xfId="74" applyNumberFormat="1" applyFont="1" applyBorder="1" applyAlignment="1">
      <alignment vertical="center" wrapText="1"/>
      <protection/>
    </xf>
    <xf numFmtId="3" fontId="0" fillId="0" borderId="14" xfId="73" applyNumberFormat="1" applyFont="1" applyBorder="1" applyAlignment="1">
      <alignment vertical="center"/>
      <protection/>
    </xf>
    <xf numFmtId="3" fontId="0" fillId="0" borderId="14" xfId="74" applyNumberFormat="1" applyFont="1" applyBorder="1" applyAlignment="1">
      <alignment vertical="center" wrapText="1"/>
      <protection/>
    </xf>
    <xf numFmtId="0" fontId="46" fillId="0" borderId="0" xfId="0" applyFont="1" applyAlignment="1">
      <alignment/>
    </xf>
    <xf numFmtId="49" fontId="19" fillId="0" borderId="11" xfId="0" applyNumberFormat="1" applyFont="1" applyBorder="1" applyAlignment="1">
      <alignment vertical="center"/>
    </xf>
    <xf numFmtId="0" fontId="37" fillId="0" borderId="27" xfId="0" applyFont="1" applyBorder="1" applyAlignment="1">
      <alignment vertical="center" wrapText="1"/>
    </xf>
    <xf numFmtId="3" fontId="20" fillId="0" borderId="12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49" fontId="19" fillId="0" borderId="16" xfId="73" applyNumberFormat="1" applyFont="1" applyBorder="1" applyAlignment="1">
      <alignment horizontal="center" vertical="center"/>
      <protection/>
    </xf>
    <xf numFmtId="0" fontId="19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49" fontId="19" fillId="0" borderId="14" xfId="73" applyNumberFormat="1" applyFont="1" applyBorder="1" applyAlignment="1">
      <alignment horizontal="center" vertical="center"/>
      <protection/>
    </xf>
    <xf numFmtId="0" fontId="19" fillId="0" borderId="14" xfId="73" applyFont="1" applyBorder="1" applyAlignment="1">
      <alignment vertical="center" wrapText="1"/>
      <protection/>
    </xf>
    <xf numFmtId="49" fontId="0" fillId="0" borderId="14" xfId="73" applyNumberFormat="1" applyFont="1" applyBorder="1" applyAlignment="1">
      <alignment horizontal="center" vertical="center"/>
      <protection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19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20" fillId="38" borderId="16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2" xfId="73" applyFont="1" applyBorder="1" applyAlignment="1">
      <alignment vertical="center" wrapText="1"/>
      <protection/>
    </xf>
    <xf numFmtId="3" fontId="0" fillId="0" borderId="16" xfId="73" applyNumberFormat="1" applyFont="1" applyBorder="1" applyAlignment="1">
      <alignment vertical="center"/>
      <protection/>
    </xf>
    <xf numFmtId="0" fontId="19" fillId="0" borderId="22" xfId="73" applyFont="1" applyBorder="1" applyAlignment="1">
      <alignment vertical="center" wrapText="1"/>
      <protection/>
    </xf>
    <xf numFmtId="3" fontId="19" fillId="0" borderId="16" xfId="73" applyNumberFormat="1" applyFont="1" applyBorder="1" applyAlignment="1">
      <alignment vertical="center"/>
      <protection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19" fillId="0" borderId="14" xfId="75" applyNumberFormat="1" applyFont="1" applyBorder="1" applyAlignment="1">
      <alignment vertical="center" wrapText="1"/>
      <protection/>
    </xf>
    <xf numFmtId="3" fontId="0" fillId="0" borderId="14" xfId="75" applyNumberFormat="1" applyFont="1" applyBorder="1" applyAlignment="1">
      <alignment vertical="center" wrapText="1"/>
      <protection/>
    </xf>
    <xf numFmtId="0" fontId="19" fillId="0" borderId="0" xfId="75" applyFont="1" applyBorder="1" applyAlignment="1">
      <alignment horizontal="center" vertical="center" wrapText="1"/>
      <protection/>
    </xf>
    <xf numFmtId="3" fontId="19" fillId="0" borderId="0" xfId="75" applyNumberFormat="1" applyFont="1" applyBorder="1" applyAlignment="1">
      <alignment vertical="center" wrapText="1"/>
      <protection/>
    </xf>
    <xf numFmtId="3" fontId="32" fillId="0" borderId="14" xfId="0" applyNumberFormat="1" applyFont="1" applyBorder="1" applyAlignment="1">
      <alignment horizontal="right" vertic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6" xfId="0" applyFont="1" applyFill="1" applyBorder="1" applyAlignment="1">
      <alignment horizontal="center"/>
    </xf>
    <xf numFmtId="0" fontId="20" fillId="38" borderId="22" xfId="0" applyFont="1" applyFill="1" applyBorder="1" applyAlignment="1">
      <alignment horizontal="center"/>
    </xf>
    <xf numFmtId="0" fontId="20" fillId="0" borderId="16" xfId="73" applyFont="1" applyBorder="1" applyAlignment="1">
      <alignment horizontal="center" vertical="center"/>
      <protection/>
    </xf>
    <xf numFmtId="0" fontId="20" fillId="0" borderId="26" xfId="73" applyFont="1" applyBorder="1" applyAlignment="1">
      <alignment horizontal="center" vertical="center"/>
      <protection/>
    </xf>
    <xf numFmtId="0" fontId="20" fillId="0" borderId="22" xfId="73" applyFont="1" applyBorder="1" applyAlignment="1">
      <alignment horizontal="center" vertical="center"/>
      <protection/>
    </xf>
    <xf numFmtId="0" fontId="20" fillId="38" borderId="16" xfId="0" applyFont="1" applyFill="1" applyBorder="1" applyAlignment="1">
      <alignment horizontal="left" vertical="center"/>
    </xf>
    <xf numFmtId="0" fontId="20" fillId="38" borderId="22" xfId="0" applyFont="1" applyFill="1" applyBorder="1" applyAlignment="1">
      <alignment horizontal="left" vertical="center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6" xfId="0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3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74" applyFont="1" applyBorder="1" applyAlignment="1">
      <alignment horizontal="center" vertical="center" wrapText="1"/>
      <protection/>
    </xf>
    <xf numFmtId="0" fontId="19" fillId="0" borderId="26" xfId="74" applyFont="1" applyBorder="1" applyAlignment="1">
      <alignment horizontal="center" vertical="center" wrapText="1"/>
      <protection/>
    </xf>
    <xf numFmtId="0" fontId="19" fillId="0" borderId="22" xfId="74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0" fillId="38" borderId="16" xfId="0" applyNumberFormat="1" applyFont="1" applyFill="1" applyBorder="1" applyAlignment="1">
      <alignment horizontal="center" vertical="center" wrapText="1"/>
    </xf>
    <xf numFmtId="3" fontId="20" fillId="38" borderId="26" xfId="0" applyNumberFormat="1" applyFont="1" applyFill="1" applyBorder="1" applyAlignment="1">
      <alignment horizontal="center" vertical="center" wrapText="1"/>
    </xf>
    <xf numFmtId="3" fontId="20" fillId="38" borderId="2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30" fillId="38" borderId="10" xfId="0" applyFont="1" applyFill="1" applyBorder="1" applyAlignment="1">
      <alignment horizontal="center" vertical="center" wrapText="1"/>
    </xf>
    <xf numFmtId="0" fontId="19" fillId="0" borderId="16" xfId="75" applyFont="1" applyBorder="1" applyAlignment="1">
      <alignment horizontal="center" vertical="center" wrapText="1"/>
      <protection/>
    </xf>
    <xf numFmtId="0" fontId="19" fillId="0" borderId="26" xfId="75" applyFont="1" applyBorder="1" applyAlignment="1">
      <alignment horizontal="center" vertical="center" wrapText="1"/>
      <protection/>
    </xf>
    <xf numFmtId="0" fontId="19" fillId="0" borderId="22" xfId="75" applyFont="1" applyBorder="1" applyAlignment="1">
      <alignment horizontal="center" vertical="center" wrapText="1"/>
      <protection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3" fontId="42" fillId="38" borderId="14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30" fillId="0" borderId="30" xfId="76" applyFont="1" applyBorder="1" applyAlignment="1">
      <alignment horizontal="center"/>
      <protection/>
    </xf>
    <xf numFmtId="0" fontId="30" fillId="0" borderId="31" xfId="76" applyFont="1" applyBorder="1" applyAlignment="1">
      <alignment horizontal="center"/>
      <protection/>
    </xf>
    <xf numFmtId="0" fontId="34" fillId="0" borderId="18" xfId="76" applyFont="1" applyBorder="1" applyAlignment="1">
      <alignment horizontal="center" vertical="center"/>
      <protection/>
    </xf>
    <xf numFmtId="0" fontId="24" fillId="0" borderId="32" xfId="76" applyFont="1" applyBorder="1" applyAlignment="1">
      <alignment horizontal="left" wrapText="1"/>
      <protection/>
    </xf>
    <xf numFmtId="0" fontId="24" fillId="0" borderId="33" xfId="76" applyFont="1" applyBorder="1" applyAlignment="1">
      <alignment horizontal="left"/>
      <protection/>
    </xf>
    <xf numFmtId="0" fontId="24" fillId="0" borderId="34" xfId="76" applyFont="1" applyBorder="1" applyAlignment="1">
      <alignment horizontal="left"/>
      <protection/>
    </xf>
    <xf numFmtId="0" fontId="24" fillId="0" borderId="27" xfId="76" applyFont="1" applyBorder="1" applyAlignment="1">
      <alignment horizontal="left"/>
      <protection/>
    </xf>
    <xf numFmtId="0" fontId="24" fillId="0" borderId="0" xfId="76" applyFont="1" applyBorder="1" applyAlignment="1">
      <alignment horizontal="left"/>
      <protection/>
    </xf>
    <xf numFmtId="0" fontId="24" fillId="0" borderId="28" xfId="76" applyFont="1" applyBorder="1" applyAlignment="1">
      <alignment horizontal="left"/>
      <protection/>
    </xf>
    <xf numFmtId="0" fontId="24" fillId="0" borderId="35" xfId="76" applyFont="1" applyBorder="1" applyAlignment="1">
      <alignment horizontal="left"/>
      <protection/>
    </xf>
    <xf numFmtId="0" fontId="24" fillId="0" borderId="36" xfId="76" applyFont="1" applyBorder="1" applyAlignment="1">
      <alignment horizontal="left"/>
      <protection/>
    </xf>
    <xf numFmtId="0" fontId="24" fillId="0" borderId="37" xfId="76" applyFont="1" applyBorder="1" applyAlignment="1">
      <alignment horizontal="left"/>
      <protection/>
    </xf>
    <xf numFmtId="0" fontId="35" fillId="0" borderId="0" xfId="76" applyFont="1" applyAlignment="1">
      <alignment horizontal="left"/>
      <protection/>
    </xf>
    <xf numFmtId="0" fontId="24" fillId="0" borderId="38" xfId="76" applyFont="1" applyBorder="1" applyAlignment="1">
      <alignment horizontal="center"/>
      <protection/>
    </xf>
    <xf numFmtId="0" fontId="24" fillId="0" borderId="39" xfId="76" applyFont="1" applyBorder="1" applyAlignment="1">
      <alignment horizontal="center"/>
      <protection/>
    </xf>
    <xf numFmtId="0" fontId="24" fillId="0" borderId="40" xfId="76" applyFont="1" applyBorder="1" applyAlignment="1">
      <alignment horizontal="center"/>
      <protection/>
    </xf>
    <xf numFmtId="0" fontId="28" fillId="0" borderId="16" xfId="76" applyFont="1" applyBorder="1" applyAlignment="1">
      <alignment horizontal="center"/>
      <protection/>
    </xf>
    <xf numFmtId="0" fontId="28" fillId="0" borderId="22" xfId="76" applyFont="1" applyBorder="1" applyAlignment="1">
      <alignment horizontal="center"/>
      <protection/>
    </xf>
    <xf numFmtId="0" fontId="30" fillId="0" borderId="16" xfId="76" applyFont="1" applyBorder="1" applyAlignment="1">
      <alignment horizontal="center"/>
      <protection/>
    </xf>
    <xf numFmtId="0" fontId="30" fillId="0" borderId="22" xfId="76" applyFont="1" applyBorder="1" applyAlignment="1">
      <alignment horizontal="center"/>
      <protection/>
    </xf>
    <xf numFmtId="0" fontId="30" fillId="0" borderId="41" xfId="76" applyFont="1" applyBorder="1" applyAlignment="1">
      <alignment horizontal="center"/>
      <protection/>
    </xf>
    <xf numFmtId="0" fontId="30" fillId="0" borderId="42" xfId="76" applyFont="1" applyBorder="1" applyAlignment="1">
      <alignment horizontal="center"/>
      <protection/>
    </xf>
    <xf numFmtId="0" fontId="24" fillId="0" borderId="30" xfId="76" applyFont="1" applyBorder="1" applyAlignment="1">
      <alignment horizontal="center"/>
      <protection/>
    </xf>
    <xf numFmtId="0" fontId="24" fillId="0" borderId="43" xfId="76" applyFont="1" applyBorder="1" applyAlignment="1">
      <alignment horizontal="center"/>
      <protection/>
    </xf>
    <xf numFmtId="0" fontId="24" fillId="0" borderId="31" xfId="76" applyFont="1" applyBorder="1" applyAlignment="1">
      <alignment horizontal="center"/>
      <protection/>
    </xf>
    <xf numFmtId="3" fontId="28" fillId="38" borderId="14" xfId="76" applyNumberFormat="1" applyFont="1" applyFill="1" applyBorder="1" applyAlignment="1">
      <alignment horizontal="center" vertical="center"/>
      <protection/>
    </xf>
    <xf numFmtId="3" fontId="28" fillId="38" borderId="14" xfId="76" applyNumberFormat="1" applyFont="1" applyFill="1" applyBorder="1" applyAlignment="1">
      <alignment horizontal="center" vertical="center" wrapText="1"/>
      <protection/>
    </xf>
    <xf numFmtId="0" fontId="19" fillId="0" borderId="0" xfId="76" applyFont="1" applyAlignment="1">
      <alignment horizontal="center"/>
      <protection/>
    </xf>
    <xf numFmtId="0" fontId="28" fillId="38" borderId="14" xfId="76" applyFont="1" applyFill="1" applyBorder="1" applyAlignment="1">
      <alignment horizontal="center" vertical="center"/>
      <protection/>
    </xf>
    <xf numFmtId="0" fontId="28" fillId="38" borderId="14" xfId="76" applyFont="1" applyFill="1" applyBorder="1" applyAlignment="1">
      <alignment horizontal="center" vertical="center" wrapText="1"/>
      <protection/>
    </xf>
    <xf numFmtId="49" fontId="28" fillId="38" borderId="14" xfId="76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_Arkusz1" xfId="73"/>
    <cellStyle name="Normalny_Arkusz3" xfId="74"/>
    <cellStyle name="Normalny_Arkusz5" xfId="75"/>
    <cellStyle name="Normalny_zal_Szczecin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G80" sqref="G80"/>
    </sheetView>
  </sheetViews>
  <sheetFormatPr defaultColWidth="9.140625" defaultRowHeight="12.75"/>
  <cols>
    <col min="1" max="1" width="5.421875" style="198" customWidth="1"/>
    <col min="2" max="2" width="35.421875" style="0" customWidth="1"/>
    <col min="3" max="3" width="12.140625" style="0" customWidth="1"/>
    <col min="4" max="4" width="9.8515625" style="0" customWidth="1"/>
    <col min="5" max="5" width="12.57421875" style="0" customWidth="1"/>
    <col min="6" max="6" width="10.00390625" style="0" customWidth="1"/>
    <col min="7" max="7" width="11.00390625" style="0" customWidth="1"/>
    <col min="8" max="8" width="13.140625" style="0" customWidth="1"/>
    <col min="9" max="9" width="10.8515625" style="0" customWidth="1"/>
    <col min="10" max="10" width="9.28125" style="0" bestFit="1" customWidth="1"/>
    <col min="11" max="11" width="13.003906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376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377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199"/>
      <c r="B4" s="362" t="s">
        <v>127</v>
      </c>
      <c r="C4" s="362"/>
      <c r="D4" s="362"/>
      <c r="E4" s="3"/>
    </row>
    <row r="5" spans="2:5" ht="3" customHeight="1">
      <c r="B5" s="3"/>
      <c r="C5" s="3"/>
      <c r="D5" s="3"/>
      <c r="E5" s="3"/>
    </row>
    <row r="6" spans="1:11" ht="12.75">
      <c r="A6" s="200"/>
      <c r="B6" s="4"/>
      <c r="C6" s="88"/>
      <c r="D6" s="88"/>
      <c r="E6" s="88"/>
      <c r="F6" s="363"/>
      <c r="G6" s="363"/>
      <c r="H6" s="363"/>
      <c r="I6" s="363"/>
      <c r="J6" s="363"/>
      <c r="K6" s="364"/>
    </row>
    <row r="7" spans="1:11" ht="12.75">
      <c r="A7" s="343" t="s">
        <v>0</v>
      </c>
      <c r="B7" s="344" t="s">
        <v>128</v>
      </c>
      <c r="C7" s="346" t="s">
        <v>1</v>
      </c>
      <c r="D7" s="347"/>
      <c r="E7" s="348"/>
      <c r="F7" s="355" t="s">
        <v>19</v>
      </c>
      <c r="G7" s="355"/>
      <c r="H7" s="355"/>
      <c r="I7" s="355"/>
      <c r="J7" s="355"/>
      <c r="K7" s="356"/>
    </row>
    <row r="8" spans="1:11" ht="12.75">
      <c r="A8" s="343"/>
      <c r="B8" s="344"/>
      <c r="C8" s="349"/>
      <c r="D8" s="350"/>
      <c r="E8" s="351"/>
      <c r="F8" s="349" t="s">
        <v>2</v>
      </c>
      <c r="G8" s="357" t="s">
        <v>6</v>
      </c>
      <c r="H8" s="356"/>
      <c r="I8" s="358" t="s">
        <v>4</v>
      </c>
      <c r="J8" s="357" t="s">
        <v>6</v>
      </c>
      <c r="K8" s="356"/>
    </row>
    <row r="9" spans="1:11" ht="93.75" customHeight="1">
      <c r="A9" s="343"/>
      <c r="B9" s="345"/>
      <c r="C9" s="352"/>
      <c r="D9" s="353"/>
      <c r="E9" s="354"/>
      <c r="F9" s="352"/>
      <c r="G9" s="91" t="s">
        <v>129</v>
      </c>
      <c r="H9" s="222" t="s">
        <v>130</v>
      </c>
      <c r="I9" s="345"/>
      <c r="J9" s="90" t="s">
        <v>129</v>
      </c>
      <c r="K9" s="222" t="s">
        <v>130</v>
      </c>
    </row>
    <row r="10" spans="1:11" ht="14.25" customHeight="1">
      <c r="A10" s="201"/>
      <c r="B10" s="7"/>
      <c r="C10" s="93" t="s">
        <v>20</v>
      </c>
      <c r="D10" s="94" t="s">
        <v>21</v>
      </c>
      <c r="E10" s="93" t="s">
        <v>131</v>
      </c>
      <c r="F10" s="89"/>
      <c r="G10" s="91"/>
      <c r="H10" s="92"/>
      <c r="I10" s="7"/>
      <c r="J10" s="90"/>
      <c r="K10" s="92"/>
    </row>
    <row r="11" spans="1:11" ht="12.75">
      <c r="A11" s="202">
        <v>1</v>
      </c>
      <c r="B11" s="10">
        <v>2</v>
      </c>
      <c r="C11" s="359">
        <v>3</v>
      </c>
      <c r="D11" s="360"/>
      <c r="E11" s="361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12.75">
      <c r="A12" s="105" t="s">
        <v>254</v>
      </c>
      <c r="B12" s="308" t="s">
        <v>255</v>
      </c>
      <c r="C12" s="102">
        <v>178440</v>
      </c>
      <c r="D12" s="102">
        <v>948</v>
      </c>
      <c r="E12" s="102">
        <f aca="true" t="shared" si="0" ref="E12:E34">C12+D12</f>
        <v>179388</v>
      </c>
      <c r="F12" s="96">
        <v>179388</v>
      </c>
      <c r="G12" s="96">
        <v>178440</v>
      </c>
      <c r="H12" s="96">
        <v>0</v>
      </c>
      <c r="I12" s="96">
        <v>0</v>
      </c>
      <c r="J12" s="96">
        <v>0</v>
      </c>
      <c r="K12" s="95">
        <v>0</v>
      </c>
    </row>
    <row r="13" spans="1:11" ht="45" customHeight="1">
      <c r="A13" s="105"/>
      <c r="B13" s="209" t="s">
        <v>375</v>
      </c>
      <c r="C13" s="179">
        <v>0</v>
      </c>
      <c r="D13" s="179">
        <v>948</v>
      </c>
      <c r="E13" s="180">
        <f>C13+D13</f>
        <v>948</v>
      </c>
      <c r="F13" s="181">
        <v>948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0.25" customHeight="1" hidden="1">
      <c r="A14" s="105" t="s">
        <v>254</v>
      </c>
      <c r="B14" s="176" t="s">
        <v>255</v>
      </c>
      <c r="C14" s="102">
        <v>157190</v>
      </c>
      <c r="D14" s="102">
        <f>D15</f>
        <v>0</v>
      </c>
      <c r="E14" s="102">
        <f aca="true" t="shared" si="1" ref="E14:E20">C14+D14</f>
        <v>157190</v>
      </c>
      <c r="F14" s="96">
        <f>E14-I14</f>
        <v>157190</v>
      </c>
      <c r="G14" s="96">
        <v>161380</v>
      </c>
      <c r="H14" s="96">
        <v>0</v>
      </c>
      <c r="I14" s="96">
        <v>0</v>
      </c>
      <c r="J14" s="96">
        <v>0</v>
      </c>
      <c r="K14" s="95">
        <v>0</v>
      </c>
    </row>
    <row r="15" spans="1:11" ht="51" hidden="1">
      <c r="A15" s="212"/>
      <c r="B15" s="209" t="s">
        <v>350</v>
      </c>
      <c r="C15" s="214">
        <v>152800</v>
      </c>
      <c r="D15" s="214">
        <v>0</v>
      </c>
      <c r="E15" s="215">
        <f t="shared" si="1"/>
        <v>152800</v>
      </c>
      <c r="F15" s="216">
        <v>4190</v>
      </c>
      <c r="G15" s="216">
        <v>4190</v>
      </c>
      <c r="H15" s="216">
        <v>0</v>
      </c>
      <c r="I15" s="216">
        <v>0</v>
      </c>
      <c r="J15" s="216">
        <v>0</v>
      </c>
      <c r="K15" s="217">
        <v>0</v>
      </c>
    </row>
    <row r="16" spans="1:11" ht="30" hidden="1">
      <c r="A16" s="105" t="s">
        <v>258</v>
      </c>
      <c r="B16" s="176" t="s">
        <v>241</v>
      </c>
      <c r="C16" s="102">
        <v>0</v>
      </c>
      <c r="D16" s="102">
        <f>D17+D18</f>
        <v>0</v>
      </c>
      <c r="E16" s="102">
        <f t="shared" si="1"/>
        <v>0</v>
      </c>
      <c r="F16" s="96">
        <f>E16-I16</f>
        <v>0</v>
      </c>
      <c r="G16" s="96">
        <v>1025</v>
      </c>
      <c r="H16" s="96">
        <v>0</v>
      </c>
      <c r="I16" s="96">
        <v>0</v>
      </c>
      <c r="J16" s="96">
        <v>0</v>
      </c>
      <c r="K16" s="95">
        <v>0</v>
      </c>
    </row>
    <row r="17" spans="1:11" ht="76.5" hidden="1">
      <c r="A17" s="178"/>
      <c r="B17" s="183" t="s">
        <v>352</v>
      </c>
      <c r="C17" s="179">
        <v>3200</v>
      </c>
      <c r="D17" s="179">
        <v>0</v>
      </c>
      <c r="E17" s="180">
        <f t="shared" si="1"/>
        <v>3200</v>
      </c>
      <c r="F17" s="181">
        <v>200</v>
      </c>
      <c r="G17" s="181">
        <v>200</v>
      </c>
      <c r="H17" s="181">
        <v>0</v>
      </c>
      <c r="I17" s="181">
        <v>0</v>
      </c>
      <c r="J17" s="181">
        <v>0</v>
      </c>
      <c r="K17" s="182">
        <v>0</v>
      </c>
    </row>
    <row r="18" spans="1:11" ht="51" hidden="1">
      <c r="A18" s="212"/>
      <c r="B18" s="209" t="s">
        <v>350</v>
      </c>
      <c r="C18" s="215">
        <v>0</v>
      </c>
      <c r="D18" s="215">
        <v>0</v>
      </c>
      <c r="E18" s="215">
        <f t="shared" si="1"/>
        <v>0</v>
      </c>
      <c r="F18" s="217">
        <v>1025</v>
      </c>
      <c r="G18" s="217">
        <v>1025</v>
      </c>
      <c r="H18" s="217">
        <v>0</v>
      </c>
      <c r="I18" s="217">
        <v>0</v>
      </c>
      <c r="J18" s="217">
        <v>0</v>
      </c>
      <c r="K18" s="217">
        <v>0</v>
      </c>
    </row>
    <row r="19" spans="1:11" ht="20.25" customHeight="1" hidden="1">
      <c r="A19" s="302" t="s">
        <v>338</v>
      </c>
      <c r="B19" s="303" t="s">
        <v>339</v>
      </c>
      <c r="C19" s="304">
        <v>6086529</v>
      </c>
      <c r="D19" s="304" t="e">
        <f>D20+#REF!</f>
        <v>#REF!</v>
      </c>
      <c r="E19" s="304" t="e">
        <f t="shared" si="1"/>
        <v>#REF!</v>
      </c>
      <c r="F19" s="305" t="e">
        <f>E19-I19</f>
        <v>#REF!</v>
      </c>
      <c r="G19" s="305">
        <v>6109186</v>
      </c>
      <c r="H19" s="305">
        <v>0</v>
      </c>
      <c r="I19" s="305">
        <v>0</v>
      </c>
      <c r="J19" s="305">
        <v>0</v>
      </c>
      <c r="K19" s="306">
        <v>0</v>
      </c>
    </row>
    <row r="20" spans="1:11" ht="76.5" hidden="1">
      <c r="A20" s="212"/>
      <c r="B20" s="209" t="s">
        <v>352</v>
      </c>
      <c r="C20" s="214">
        <v>1676186</v>
      </c>
      <c r="D20" s="214">
        <v>0</v>
      </c>
      <c r="E20" s="215">
        <f t="shared" si="1"/>
        <v>1676186</v>
      </c>
      <c r="F20" s="216">
        <v>33000</v>
      </c>
      <c r="G20" s="216">
        <v>33000</v>
      </c>
      <c r="H20" s="216">
        <v>0</v>
      </c>
      <c r="I20" s="216">
        <v>0</v>
      </c>
      <c r="J20" s="216">
        <v>0</v>
      </c>
      <c r="K20" s="217">
        <v>0</v>
      </c>
    </row>
    <row r="21" spans="1:11" ht="30" hidden="1">
      <c r="A21" s="105" t="s">
        <v>258</v>
      </c>
      <c r="B21" s="223" t="s">
        <v>241</v>
      </c>
      <c r="C21" s="102">
        <v>1021</v>
      </c>
      <c r="D21" s="102">
        <f>D22+D23</f>
        <v>0</v>
      </c>
      <c r="E21" s="102">
        <f t="shared" si="0"/>
        <v>1021</v>
      </c>
      <c r="F21" s="96">
        <f>E21-I21</f>
        <v>1021</v>
      </c>
      <c r="G21" s="96">
        <v>1533</v>
      </c>
      <c r="H21" s="96">
        <v>0</v>
      </c>
      <c r="I21" s="96">
        <v>0</v>
      </c>
      <c r="J21" s="96">
        <v>0</v>
      </c>
      <c r="K21" s="95">
        <v>0</v>
      </c>
    </row>
    <row r="22" spans="1:11" ht="68.25" customHeight="1" hidden="1">
      <c r="A22" s="178"/>
      <c r="B22" s="183" t="s">
        <v>352</v>
      </c>
      <c r="C22" s="179">
        <v>2600</v>
      </c>
      <c r="D22" s="179">
        <v>0</v>
      </c>
      <c r="E22" s="180">
        <f t="shared" si="0"/>
        <v>2600</v>
      </c>
      <c r="F22" s="181">
        <v>999</v>
      </c>
      <c r="G22" s="181">
        <v>999</v>
      </c>
      <c r="H22" s="181">
        <v>0</v>
      </c>
      <c r="I22" s="181">
        <v>0</v>
      </c>
      <c r="J22" s="181">
        <v>0</v>
      </c>
      <c r="K22" s="182">
        <v>0</v>
      </c>
    </row>
    <row r="23" spans="1:11" ht="51" hidden="1">
      <c r="A23" s="178"/>
      <c r="B23" s="183" t="s">
        <v>350</v>
      </c>
      <c r="C23" s="179">
        <v>1021</v>
      </c>
      <c r="D23" s="179">
        <v>0</v>
      </c>
      <c r="E23" s="180">
        <f>C23+D23</f>
        <v>1021</v>
      </c>
      <c r="F23" s="181">
        <v>512</v>
      </c>
      <c r="G23" s="181">
        <v>512</v>
      </c>
      <c r="H23" s="181">
        <v>0</v>
      </c>
      <c r="I23" s="181">
        <v>0</v>
      </c>
      <c r="J23" s="181">
        <v>0</v>
      </c>
      <c r="K23" s="182">
        <v>0</v>
      </c>
    </row>
    <row r="24" spans="1:11" ht="15" hidden="1">
      <c r="A24" s="105" t="s">
        <v>62</v>
      </c>
      <c r="B24" s="176" t="s">
        <v>132</v>
      </c>
      <c r="C24" s="102">
        <v>1802106</v>
      </c>
      <c r="D24" s="102">
        <f>D25</f>
        <v>0</v>
      </c>
      <c r="E24" s="102">
        <f t="shared" si="0"/>
        <v>1802106</v>
      </c>
      <c r="F24" s="96">
        <f>E24-I24</f>
        <v>1202106</v>
      </c>
      <c r="G24" s="96">
        <v>503332</v>
      </c>
      <c r="H24" s="96">
        <v>9803</v>
      </c>
      <c r="I24" s="96">
        <v>600000</v>
      </c>
      <c r="J24" s="96">
        <v>600000</v>
      </c>
      <c r="K24" s="95">
        <v>0</v>
      </c>
    </row>
    <row r="25" spans="1:11" ht="51" hidden="1">
      <c r="A25" s="178"/>
      <c r="B25" s="183" t="s">
        <v>350</v>
      </c>
      <c r="C25" s="179">
        <v>360247</v>
      </c>
      <c r="D25" s="179">
        <v>0</v>
      </c>
      <c r="E25" s="180">
        <f t="shared" si="0"/>
        <v>360247</v>
      </c>
      <c r="F25" s="181">
        <v>-73915</v>
      </c>
      <c r="G25" s="181">
        <v>-73915</v>
      </c>
      <c r="H25" s="181">
        <v>0</v>
      </c>
      <c r="I25" s="181">
        <v>0</v>
      </c>
      <c r="J25" s="181">
        <v>0</v>
      </c>
      <c r="K25" s="182">
        <v>0</v>
      </c>
    </row>
    <row r="26" spans="1:11" ht="29.25" customHeight="1" hidden="1">
      <c r="A26" s="218" t="s">
        <v>258</v>
      </c>
      <c r="B26" s="219" t="s">
        <v>241</v>
      </c>
      <c r="C26" s="102">
        <v>0</v>
      </c>
      <c r="D26" s="102">
        <f>D27+D28</f>
        <v>0</v>
      </c>
      <c r="E26" s="102">
        <f t="shared" si="0"/>
        <v>0</v>
      </c>
      <c r="F26" s="220">
        <f>E26-I26</f>
        <v>0</v>
      </c>
      <c r="G26" s="220">
        <v>1021</v>
      </c>
      <c r="H26" s="220">
        <v>0</v>
      </c>
      <c r="I26" s="220">
        <v>0</v>
      </c>
      <c r="J26" s="220">
        <v>0</v>
      </c>
      <c r="K26" s="221">
        <v>0</v>
      </c>
    </row>
    <row r="27" spans="1:11" ht="6.75" customHeight="1" hidden="1">
      <c r="A27" s="178"/>
      <c r="B27" s="183" t="s">
        <v>352</v>
      </c>
      <c r="C27" s="179">
        <v>2900</v>
      </c>
      <c r="D27" s="179">
        <v>0</v>
      </c>
      <c r="E27" s="180">
        <f t="shared" si="0"/>
        <v>2900</v>
      </c>
      <c r="F27" s="181">
        <v>-300</v>
      </c>
      <c r="G27" s="181">
        <v>-300</v>
      </c>
      <c r="H27" s="181">
        <v>0</v>
      </c>
      <c r="I27" s="181">
        <v>0</v>
      </c>
      <c r="J27" s="181">
        <v>0</v>
      </c>
      <c r="K27" s="182">
        <v>0</v>
      </c>
    </row>
    <row r="28" spans="1:11" ht="51" hidden="1">
      <c r="A28" s="212"/>
      <c r="B28" s="183" t="s">
        <v>350</v>
      </c>
      <c r="C28" s="214">
        <v>0</v>
      </c>
      <c r="D28" s="214">
        <v>0</v>
      </c>
      <c r="E28" s="215">
        <f t="shared" si="0"/>
        <v>0</v>
      </c>
      <c r="F28" s="216">
        <v>1021</v>
      </c>
      <c r="G28" s="216">
        <v>1021</v>
      </c>
      <c r="H28" s="216">
        <v>0</v>
      </c>
      <c r="I28" s="216">
        <v>0</v>
      </c>
      <c r="J28" s="216">
        <v>0</v>
      </c>
      <c r="K28" s="217">
        <v>0</v>
      </c>
    </row>
    <row r="29" spans="1:11" ht="23.25" customHeight="1" hidden="1">
      <c r="A29" s="218" t="s">
        <v>254</v>
      </c>
      <c r="B29" s="219" t="s">
        <v>255</v>
      </c>
      <c r="C29" s="102">
        <v>176726</v>
      </c>
      <c r="D29" s="102">
        <f>D30</f>
        <v>0</v>
      </c>
      <c r="E29" s="102">
        <f t="shared" si="0"/>
        <v>176726</v>
      </c>
      <c r="F29" s="220">
        <f>E29-I29</f>
        <v>176726</v>
      </c>
      <c r="G29" s="220">
        <v>211845</v>
      </c>
      <c r="H29" s="220">
        <v>0</v>
      </c>
      <c r="I29" s="220">
        <v>0</v>
      </c>
      <c r="J29" s="220">
        <v>0</v>
      </c>
      <c r="K29" s="221">
        <v>0</v>
      </c>
    </row>
    <row r="30" spans="1:11" ht="68.25" customHeight="1" hidden="1">
      <c r="A30" s="178"/>
      <c r="B30" s="183" t="s">
        <v>350</v>
      </c>
      <c r="C30" s="179">
        <v>174126</v>
      </c>
      <c r="D30" s="179">
        <v>0</v>
      </c>
      <c r="E30" s="180">
        <f t="shared" si="0"/>
        <v>174126</v>
      </c>
      <c r="F30" s="181">
        <v>35119</v>
      </c>
      <c r="G30" s="181">
        <v>35119</v>
      </c>
      <c r="H30" s="181">
        <v>0</v>
      </c>
      <c r="I30" s="181">
        <v>0</v>
      </c>
      <c r="J30" s="181">
        <v>0</v>
      </c>
      <c r="K30" s="182">
        <v>0</v>
      </c>
    </row>
    <row r="31" spans="1:11" ht="23.25" customHeight="1" hidden="1">
      <c r="A31" s="218" t="s">
        <v>338</v>
      </c>
      <c r="B31" s="219" t="s">
        <v>339</v>
      </c>
      <c r="C31" s="102">
        <v>5976985</v>
      </c>
      <c r="D31" s="102">
        <f>D32+D33</f>
        <v>0</v>
      </c>
      <c r="E31" s="102">
        <f t="shared" si="0"/>
        <v>5976985</v>
      </c>
      <c r="F31" s="220">
        <f>E31-I31</f>
        <v>5976985</v>
      </c>
      <c r="G31" s="220">
        <v>6050082</v>
      </c>
      <c r="H31" s="220">
        <v>0</v>
      </c>
      <c r="I31" s="220">
        <v>0</v>
      </c>
      <c r="J31" s="220">
        <v>0</v>
      </c>
      <c r="K31" s="221">
        <v>0</v>
      </c>
    </row>
    <row r="32" spans="1:11" ht="68.25" customHeight="1" hidden="1">
      <c r="A32" s="178"/>
      <c r="B32" s="183" t="s">
        <v>239</v>
      </c>
      <c r="C32" s="179">
        <v>1571139</v>
      </c>
      <c r="D32" s="179">
        <v>0</v>
      </c>
      <c r="E32" s="180">
        <f t="shared" si="0"/>
        <v>1571139</v>
      </c>
      <c r="F32" s="181">
        <v>76786</v>
      </c>
      <c r="G32" s="181">
        <v>76786</v>
      </c>
      <c r="H32" s="181">
        <v>0</v>
      </c>
      <c r="I32" s="181">
        <v>0</v>
      </c>
      <c r="J32" s="181">
        <v>0</v>
      </c>
      <c r="K32" s="182">
        <v>0</v>
      </c>
    </row>
    <row r="33" spans="1:11" ht="51" hidden="1">
      <c r="A33" s="178"/>
      <c r="B33" s="183" t="s">
        <v>350</v>
      </c>
      <c r="C33" s="179">
        <v>0</v>
      </c>
      <c r="D33" s="179">
        <v>0</v>
      </c>
      <c r="E33" s="180">
        <f t="shared" si="0"/>
        <v>0</v>
      </c>
      <c r="F33" s="181">
        <v>4007</v>
      </c>
      <c r="G33" s="181">
        <v>4007</v>
      </c>
      <c r="H33" s="181">
        <v>0</v>
      </c>
      <c r="I33" s="181">
        <v>0</v>
      </c>
      <c r="J33" s="181">
        <v>0</v>
      </c>
      <c r="K33" s="182">
        <v>0</v>
      </c>
    </row>
    <row r="34" spans="1:11" ht="76.5" hidden="1">
      <c r="A34" s="212"/>
      <c r="B34" s="213" t="s">
        <v>332</v>
      </c>
      <c r="C34" s="214">
        <v>4284000</v>
      </c>
      <c r="D34" s="214">
        <v>0</v>
      </c>
      <c r="E34" s="215">
        <f t="shared" si="0"/>
        <v>4284000</v>
      </c>
      <c r="F34" s="216">
        <v>-1000</v>
      </c>
      <c r="G34" s="216">
        <v>-1000</v>
      </c>
      <c r="H34" s="216">
        <v>0</v>
      </c>
      <c r="I34" s="216">
        <v>0</v>
      </c>
      <c r="J34" s="216">
        <v>0</v>
      </c>
      <c r="K34" s="217">
        <v>0</v>
      </c>
    </row>
    <row r="35" spans="1:11" ht="15" hidden="1">
      <c r="A35" s="105" t="s">
        <v>50</v>
      </c>
      <c r="B35" s="223" t="s">
        <v>78</v>
      </c>
      <c r="C35" s="102">
        <v>445175</v>
      </c>
      <c r="D35" s="102">
        <f>D36+D77</f>
        <v>0</v>
      </c>
      <c r="E35" s="102">
        <f aca="true" t="shared" si="2" ref="E35:E44">C35+D35</f>
        <v>445175</v>
      </c>
      <c r="F35" s="96">
        <f>E35-I35</f>
        <v>1000</v>
      </c>
      <c r="G35" s="96">
        <v>233386</v>
      </c>
      <c r="H35" s="96">
        <v>0</v>
      </c>
      <c r="I35" s="96">
        <v>444175</v>
      </c>
      <c r="J35" s="96">
        <v>270000</v>
      </c>
      <c r="K35" s="95">
        <v>0</v>
      </c>
    </row>
    <row r="36" spans="1:11" ht="67.5" customHeight="1" hidden="1">
      <c r="A36" s="178"/>
      <c r="B36" s="211" t="s">
        <v>239</v>
      </c>
      <c r="C36" s="179">
        <v>0</v>
      </c>
      <c r="D36" s="179">
        <v>0</v>
      </c>
      <c r="E36" s="180">
        <f t="shared" si="2"/>
        <v>0</v>
      </c>
      <c r="F36" s="181">
        <v>233386</v>
      </c>
      <c r="G36" s="181">
        <v>233386</v>
      </c>
      <c r="H36" s="181">
        <v>0</v>
      </c>
      <c r="I36" s="181">
        <v>0</v>
      </c>
      <c r="J36" s="181">
        <v>0</v>
      </c>
      <c r="K36" s="182">
        <v>0</v>
      </c>
    </row>
    <row r="37" spans="1:11" ht="15" hidden="1">
      <c r="A37" s="105" t="s">
        <v>62</v>
      </c>
      <c r="B37" s="176" t="s">
        <v>132</v>
      </c>
      <c r="C37" s="102">
        <v>959962</v>
      </c>
      <c r="D37" s="102">
        <f>D38</f>
        <v>0</v>
      </c>
      <c r="E37" s="102">
        <f t="shared" si="2"/>
        <v>959962</v>
      </c>
      <c r="F37" s="96">
        <f>E37-I37</f>
        <v>959962</v>
      </c>
      <c r="G37" s="96">
        <v>401679</v>
      </c>
      <c r="H37" s="96">
        <v>41257</v>
      </c>
      <c r="I37" s="96">
        <v>0</v>
      </c>
      <c r="J37" s="96">
        <v>0</v>
      </c>
      <c r="K37" s="95">
        <v>0</v>
      </c>
    </row>
    <row r="38" spans="1:11" ht="62.25" customHeight="1" hidden="1">
      <c r="A38" s="178"/>
      <c r="B38" s="183" t="s">
        <v>239</v>
      </c>
      <c r="C38" s="179">
        <v>36162</v>
      </c>
      <c r="D38" s="179">
        <v>0</v>
      </c>
      <c r="E38" s="180">
        <f t="shared" si="2"/>
        <v>36162</v>
      </c>
      <c r="F38" s="181">
        <v>7033</v>
      </c>
      <c r="G38" s="181">
        <v>7033</v>
      </c>
      <c r="H38" s="181">
        <v>0</v>
      </c>
      <c r="I38" s="181">
        <v>0</v>
      </c>
      <c r="J38" s="181">
        <v>0</v>
      </c>
      <c r="K38" s="182">
        <v>0</v>
      </c>
    </row>
    <row r="39" spans="1:11" ht="15" hidden="1">
      <c r="A39" s="105" t="s">
        <v>62</v>
      </c>
      <c r="B39" s="176" t="s">
        <v>132</v>
      </c>
      <c r="C39" s="102">
        <v>1890141</v>
      </c>
      <c r="D39" s="102">
        <f>D40</f>
        <v>0</v>
      </c>
      <c r="E39" s="102">
        <f t="shared" si="2"/>
        <v>1890141</v>
      </c>
      <c r="F39" s="96">
        <f>E39-I39</f>
        <v>1190141</v>
      </c>
      <c r="G39" s="96">
        <v>612624</v>
      </c>
      <c r="H39" s="96">
        <v>39212</v>
      </c>
      <c r="I39" s="96">
        <v>700000</v>
      </c>
      <c r="J39" s="96">
        <v>700000</v>
      </c>
      <c r="K39" s="95">
        <v>0</v>
      </c>
    </row>
    <row r="40" spans="1:11" ht="63.75" hidden="1">
      <c r="A40" s="178"/>
      <c r="B40" s="183" t="s">
        <v>239</v>
      </c>
      <c r="C40" s="179">
        <v>57069</v>
      </c>
      <c r="D40" s="179">
        <v>0</v>
      </c>
      <c r="E40" s="180">
        <f t="shared" si="2"/>
        <v>57069</v>
      </c>
      <c r="F40" s="181">
        <v>1375</v>
      </c>
      <c r="G40" s="181">
        <v>1375</v>
      </c>
      <c r="H40" s="181">
        <v>0</v>
      </c>
      <c r="I40" s="181">
        <v>0</v>
      </c>
      <c r="J40" s="181">
        <v>0</v>
      </c>
      <c r="K40" s="182">
        <v>0</v>
      </c>
    </row>
    <row r="41" spans="1:11" ht="76.5" hidden="1">
      <c r="A41" s="178"/>
      <c r="B41" s="183" t="s">
        <v>332</v>
      </c>
      <c r="C41" s="179">
        <v>2693477</v>
      </c>
      <c r="D41" s="179">
        <v>0</v>
      </c>
      <c r="E41" s="180">
        <f>C41+D41</f>
        <v>2693477</v>
      </c>
      <c r="F41" s="181">
        <v>355550</v>
      </c>
      <c r="G41" s="181">
        <v>355550</v>
      </c>
      <c r="H41" s="181">
        <v>0</v>
      </c>
      <c r="I41" s="181">
        <v>0</v>
      </c>
      <c r="J41" s="181">
        <v>0</v>
      </c>
      <c r="K41" s="182">
        <v>0</v>
      </c>
    </row>
    <row r="42" spans="1:11" ht="76.5" hidden="1">
      <c r="A42" s="178"/>
      <c r="B42" s="210" t="s">
        <v>332</v>
      </c>
      <c r="C42" s="179">
        <v>0</v>
      </c>
      <c r="D42" s="179">
        <v>2693477</v>
      </c>
      <c r="E42" s="180">
        <f t="shared" si="2"/>
        <v>2693477</v>
      </c>
      <c r="F42" s="181">
        <v>2693477</v>
      </c>
      <c r="G42" s="181">
        <v>2693477</v>
      </c>
      <c r="H42" s="181">
        <v>0</v>
      </c>
      <c r="I42" s="181">
        <v>0</v>
      </c>
      <c r="J42" s="181">
        <v>0</v>
      </c>
      <c r="K42" s="182">
        <v>0</v>
      </c>
    </row>
    <row r="43" spans="1:11" ht="30" hidden="1">
      <c r="A43" s="105" t="s">
        <v>258</v>
      </c>
      <c r="B43" s="176" t="s">
        <v>241</v>
      </c>
      <c r="C43" s="102">
        <v>0</v>
      </c>
      <c r="D43" s="102">
        <f>D44+D46</f>
        <v>0</v>
      </c>
      <c r="E43" s="102">
        <f>C43+D43</f>
        <v>0</v>
      </c>
      <c r="F43" s="96">
        <f>E43-I43</f>
        <v>0</v>
      </c>
      <c r="G43" s="96">
        <v>1048</v>
      </c>
      <c r="H43" s="96">
        <v>0</v>
      </c>
      <c r="I43" s="96">
        <v>0</v>
      </c>
      <c r="J43" s="96">
        <v>0</v>
      </c>
      <c r="K43" s="95">
        <v>0</v>
      </c>
    </row>
    <row r="44" spans="1:11" ht="42" customHeight="1" hidden="1">
      <c r="A44" s="203"/>
      <c r="B44" s="97" t="s">
        <v>240</v>
      </c>
      <c r="C44" s="106">
        <v>0</v>
      </c>
      <c r="D44" s="106">
        <v>0</v>
      </c>
      <c r="E44" s="107">
        <f t="shared" si="2"/>
        <v>0</v>
      </c>
      <c r="F44" s="99">
        <v>1048</v>
      </c>
      <c r="G44" s="99">
        <v>1048</v>
      </c>
      <c r="H44" s="99">
        <v>0</v>
      </c>
      <c r="I44" s="99">
        <v>0</v>
      </c>
      <c r="J44" s="99">
        <v>0</v>
      </c>
      <c r="K44" s="98">
        <v>0</v>
      </c>
    </row>
    <row r="45" spans="1:11" ht="67.5" customHeight="1" hidden="1">
      <c r="A45" s="204">
        <v>854</v>
      </c>
      <c r="B45" s="184" t="s">
        <v>241</v>
      </c>
      <c r="C45" s="188">
        <v>0</v>
      </c>
      <c r="D45" s="185">
        <f>D46</f>
        <v>0</v>
      </c>
      <c r="E45" s="186">
        <v>1475</v>
      </c>
      <c r="F45" s="187">
        <v>1475</v>
      </c>
      <c r="G45" s="187">
        <v>1475</v>
      </c>
      <c r="H45" s="187">
        <v>0</v>
      </c>
      <c r="I45" s="187">
        <v>0</v>
      </c>
      <c r="J45" s="187">
        <v>0</v>
      </c>
      <c r="K45" s="187">
        <v>0</v>
      </c>
    </row>
    <row r="46" spans="1:11" ht="68.25" customHeight="1" hidden="1">
      <c r="A46" s="203"/>
      <c r="B46" s="97" t="s">
        <v>240</v>
      </c>
      <c r="C46" s="189">
        <v>135350</v>
      </c>
      <c r="D46" s="106">
        <v>0</v>
      </c>
      <c r="E46" s="107">
        <f aca="true" t="shared" si="3" ref="E46:E60">C46+D46</f>
        <v>135350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</row>
    <row r="47" spans="1:11" s="152" customFormat="1" ht="18" customHeight="1" hidden="1">
      <c r="A47" s="203"/>
      <c r="B47" s="97" t="s">
        <v>240</v>
      </c>
      <c r="C47" s="106">
        <v>139236</v>
      </c>
      <c r="D47" s="106">
        <v>0</v>
      </c>
      <c r="E47" s="107">
        <f t="shared" si="3"/>
        <v>139236</v>
      </c>
      <c r="F47" s="99">
        <v>102</v>
      </c>
      <c r="G47" s="99">
        <v>102</v>
      </c>
      <c r="H47" s="99">
        <v>0</v>
      </c>
      <c r="I47" s="99">
        <v>0</v>
      </c>
      <c r="J47" s="99">
        <v>0</v>
      </c>
      <c r="K47" s="99">
        <v>0</v>
      </c>
    </row>
    <row r="48" spans="1:11" ht="41.25" customHeight="1" hidden="1">
      <c r="A48" s="203"/>
      <c r="B48" s="97" t="s">
        <v>240</v>
      </c>
      <c r="C48" s="189">
        <v>135350</v>
      </c>
      <c r="D48" s="106">
        <v>0</v>
      </c>
      <c r="E48" s="107">
        <f t="shared" si="3"/>
        <v>135350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</row>
    <row r="49" spans="1:11" ht="41.25" customHeight="1" hidden="1">
      <c r="A49" s="203"/>
      <c r="B49" s="97" t="s">
        <v>240</v>
      </c>
      <c r="C49" s="106">
        <v>54648</v>
      </c>
      <c r="D49" s="106">
        <v>0</v>
      </c>
      <c r="E49" s="107">
        <f t="shared" si="3"/>
        <v>54648</v>
      </c>
      <c r="F49" s="99">
        <v>-42021</v>
      </c>
      <c r="G49" s="99">
        <v>-42021</v>
      </c>
      <c r="H49" s="99">
        <v>0</v>
      </c>
      <c r="I49" s="99">
        <v>0</v>
      </c>
      <c r="J49" s="99">
        <v>0</v>
      </c>
      <c r="K49" s="99">
        <v>0</v>
      </c>
    </row>
    <row r="50" spans="1:11" ht="41.25" customHeight="1" hidden="1">
      <c r="A50" s="203"/>
      <c r="B50" s="97" t="s">
        <v>240</v>
      </c>
      <c r="C50" s="106">
        <v>12627</v>
      </c>
      <c r="D50" s="106">
        <v>0</v>
      </c>
      <c r="E50" s="107">
        <f t="shared" si="3"/>
        <v>12627</v>
      </c>
      <c r="F50" s="99">
        <v>42021</v>
      </c>
      <c r="G50" s="99">
        <v>42021</v>
      </c>
      <c r="H50" s="99">
        <v>0</v>
      </c>
      <c r="I50" s="99">
        <v>0</v>
      </c>
      <c r="J50" s="99">
        <v>0</v>
      </c>
      <c r="K50" s="99">
        <v>0</v>
      </c>
    </row>
    <row r="51" spans="1:11" s="152" customFormat="1" ht="15.75" customHeight="1" hidden="1">
      <c r="A51" s="207" t="s">
        <v>50</v>
      </c>
      <c r="B51" s="184" t="s">
        <v>78</v>
      </c>
      <c r="C51" s="191">
        <v>500</v>
      </c>
      <c r="D51" s="191">
        <f>D52+D58</f>
        <v>0</v>
      </c>
      <c r="E51" s="192">
        <f t="shared" si="3"/>
        <v>500</v>
      </c>
      <c r="F51" s="193">
        <f>E51-I51</f>
        <v>500</v>
      </c>
      <c r="G51" s="193">
        <v>139886</v>
      </c>
      <c r="H51" s="193">
        <v>0</v>
      </c>
      <c r="I51" s="193">
        <v>0</v>
      </c>
      <c r="J51" s="193">
        <v>0</v>
      </c>
      <c r="K51" s="194">
        <v>0</v>
      </c>
    </row>
    <row r="52" spans="1:11" ht="60.75" customHeight="1" hidden="1">
      <c r="A52" s="208"/>
      <c r="B52" s="97" t="s">
        <v>239</v>
      </c>
      <c r="C52" s="106">
        <v>1209072</v>
      </c>
      <c r="D52" s="106">
        <v>0</v>
      </c>
      <c r="E52" s="107">
        <f t="shared" si="3"/>
        <v>1209072</v>
      </c>
      <c r="F52" s="99">
        <v>9400</v>
      </c>
      <c r="G52" s="99">
        <v>9400</v>
      </c>
      <c r="H52" s="99">
        <v>0</v>
      </c>
      <c r="I52" s="99">
        <v>0</v>
      </c>
      <c r="J52" s="99">
        <v>0</v>
      </c>
      <c r="K52" s="99">
        <v>0</v>
      </c>
    </row>
    <row r="53" spans="1:11" ht="41.25" customHeight="1" hidden="1">
      <c r="A53" s="208"/>
      <c r="B53" s="97" t="s">
        <v>240</v>
      </c>
      <c r="C53" s="106">
        <v>137236</v>
      </c>
      <c r="D53" s="106">
        <v>0</v>
      </c>
      <c r="E53" s="107">
        <f t="shared" si="3"/>
        <v>137236</v>
      </c>
      <c r="F53" s="99">
        <v>2000</v>
      </c>
      <c r="G53" s="99">
        <v>2000</v>
      </c>
      <c r="H53" s="99">
        <v>0</v>
      </c>
      <c r="I53" s="98">
        <v>0</v>
      </c>
      <c r="J53" s="99"/>
      <c r="K53" s="98">
        <v>0</v>
      </c>
    </row>
    <row r="54" spans="1:11" ht="41.25" customHeight="1" hidden="1">
      <c r="A54" s="208"/>
      <c r="B54" s="97" t="s">
        <v>240</v>
      </c>
      <c r="C54" s="106">
        <v>139458</v>
      </c>
      <c r="D54" s="106">
        <v>0</v>
      </c>
      <c r="E54" s="107">
        <f t="shared" si="3"/>
        <v>139458</v>
      </c>
      <c r="F54" s="99">
        <v>24415</v>
      </c>
      <c r="G54" s="99">
        <v>24415</v>
      </c>
      <c r="H54" s="99">
        <v>0</v>
      </c>
      <c r="I54" s="99">
        <v>0</v>
      </c>
      <c r="J54" s="99">
        <v>0</v>
      </c>
      <c r="K54" s="99">
        <v>0</v>
      </c>
    </row>
    <row r="55" spans="1:11" s="195" customFormat="1" ht="25.5" customHeight="1" hidden="1">
      <c r="A55" s="197">
        <v>854</v>
      </c>
      <c r="B55" s="196" t="s">
        <v>280</v>
      </c>
      <c r="C55" s="191">
        <v>12860</v>
      </c>
      <c r="D55" s="191">
        <f>D56+D57</f>
        <v>0</v>
      </c>
      <c r="E55" s="192">
        <f t="shared" si="3"/>
        <v>12860</v>
      </c>
      <c r="F55" s="193">
        <f>E55-I55</f>
        <v>12860</v>
      </c>
      <c r="G55" s="193">
        <v>16252</v>
      </c>
      <c r="H55" s="193">
        <v>0</v>
      </c>
      <c r="I55" s="193">
        <v>0</v>
      </c>
      <c r="J55" s="193">
        <v>0</v>
      </c>
      <c r="K55" s="194">
        <v>0</v>
      </c>
    </row>
    <row r="56" spans="1:11" ht="40.5" customHeight="1" hidden="1">
      <c r="A56" s="208"/>
      <c r="B56" s="97" t="s">
        <v>240</v>
      </c>
      <c r="C56" s="106">
        <v>1460</v>
      </c>
      <c r="D56" s="106">
        <v>0</v>
      </c>
      <c r="E56" s="107">
        <f t="shared" si="3"/>
        <v>1460</v>
      </c>
      <c r="F56" s="99">
        <v>2960</v>
      </c>
      <c r="G56" s="99">
        <v>2960</v>
      </c>
      <c r="H56" s="99">
        <v>0</v>
      </c>
      <c r="I56" s="99">
        <v>0</v>
      </c>
      <c r="J56" s="99">
        <v>0</v>
      </c>
      <c r="K56" s="99">
        <v>0</v>
      </c>
    </row>
    <row r="57" spans="1:11" ht="72" customHeight="1" hidden="1">
      <c r="A57" s="208"/>
      <c r="B57" s="97" t="s">
        <v>279</v>
      </c>
      <c r="C57" s="106">
        <v>11400</v>
      </c>
      <c r="D57" s="106">
        <v>0</v>
      </c>
      <c r="E57" s="107">
        <f t="shared" si="3"/>
        <v>11400</v>
      </c>
      <c r="F57" s="99">
        <v>432</v>
      </c>
      <c r="G57" s="99">
        <v>432</v>
      </c>
      <c r="H57" s="99">
        <v>0</v>
      </c>
      <c r="I57" s="99">
        <v>0</v>
      </c>
      <c r="J57" s="99">
        <v>0</v>
      </c>
      <c r="K57" s="99">
        <v>0</v>
      </c>
    </row>
    <row r="58" spans="1:11" ht="64.5" customHeight="1" hidden="1">
      <c r="A58" s="208"/>
      <c r="B58" s="97" t="s">
        <v>239</v>
      </c>
      <c r="C58" s="106">
        <v>0</v>
      </c>
      <c r="D58" s="106">
        <v>0</v>
      </c>
      <c r="E58" s="107">
        <f t="shared" si="3"/>
        <v>0</v>
      </c>
      <c r="F58" s="99">
        <v>139886</v>
      </c>
      <c r="G58" s="99">
        <v>139886</v>
      </c>
      <c r="H58" s="99">
        <v>0</v>
      </c>
      <c r="I58" s="99">
        <v>0</v>
      </c>
      <c r="J58" s="99">
        <v>0</v>
      </c>
      <c r="K58" s="99">
        <v>0</v>
      </c>
    </row>
    <row r="59" spans="1:11" ht="12.75" customHeight="1" hidden="1">
      <c r="A59" s="207" t="s">
        <v>50</v>
      </c>
      <c r="B59" s="184" t="s">
        <v>78</v>
      </c>
      <c r="C59" s="191">
        <v>255386</v>
      </c>
      <c r="D59" s="191">
        <f>D60</f>
        <v>0</v>
      </c>
      <c r="E59" s="192">
        <f t="shared" si="3"/>
        <v>255386</v>
      </c>
      <c r="F59" s="193">
        <f>E59-I59</f>
        <v>140386</v>
      </c>
      <c r="G59" s="193">
        <v>267947</v>
      </c>
      <c r="H59" s="193">
        <v>0</v>
      </c>
      <c r="I59" s="193">
        <v>115000</v>
      </c>
      <c r="J59" s="193">
        <v>0</v>
      </c>
      <c r="K59" s="194">
        <v>0</v>
      </c>
    </row>
    <row r="60" spans="1:11" ht="64.5" customHeight="1" hidden="1">
      <c r="A60" s="208"/>
      <c r="B60" s="97" t="s">
        <v>239</v>
      </c>
      <c r="C60" s="106">
        <v>139886</v>
      </c>
      <c r="D60" s="106">
        <v>0</v>
      </c>
      <c r="E60" s="107">
        <f t="shared" si="3"/>
        <v>139886</v>
      </c>
      <c r="F60" s="99">
        <v>128061</v>
      </c>
      <c r="G60" s="99">
        <v>128061</v>
      </c>
      <c r="H60" s="99">
        <v>0</v>
      </c>
      <c r="I60" s="99">
        <v>0</v>
      </c>
      <c r="J60" s="99">
        <v>0</v>
      </c>
      <c r="K60" s="99">
        <v>0</v>
      </c>
    </row>
    <row r="61" spans="1:11" ht="14.25" customHeight="1" hidden="1">
      <c r="A61" s="207" t="s">
        <v>254</v>
      </c>
      <c r="B61" s="184" t="s">
        <v>255</v>
      </c>
      <c r="C61" s="191">
        <v>1459510</v>
      </c>
      <c r="D61" s="191">
        <f>D62+D68</f>
        <v>0</v>
      </c>
      <c r="E61" s="192">
        <f aca="true" t="shared" si="4" ref="E61:E67">C61+D61</f>
        <v>1459510</v>
      </c>
      <c r="F61" s="193">
        <f>E61-I61</f>
        <v>1459510</v>
      </c>
      <c r="G61" s="193">
        <v>1450140</v>
      </c>
      <c r="H61" s="193">
        <v>0</v>
      </c>
      <c r="I61" s="193">
        <v>0</v>
      </c>
      <c r="J61" s="193">
        <v>0</v>
      </c>
      <c r="K61" s="194">
        <v>0</v>
      </c>
    </row>
    <row r="62" spans="1:11" ht="64.5" customHeight="1" hidden="1">
      <c r="A62" s="208"/>
      <c r="B62" s="97" t="s">
        <v>239</v>
      </c>
      <c r="C62" s="106">
        <v>1292151</v>
      </c>
      <c r="D62" s="106">
        <v>0</v>
      </c>
      <c r="E62" s="107">
        <f t="shared" si="4"/>
        <v>1292151</v>
      </c>
      <c r="F62" s="99">
        <v>33</v>
      </c>
      <c r="G62" s="99">
        <v>33</v>
      </c>
      <c r="H62" s="99">
        <v>0</v>
      </c>
      <c r="I62" s="99">
        <v>0</v>
      </c>
      <c r="J62" s="99">
        <v>0</v>
      </c>
      <c r="K62" s="99">
        <v>0</v>
      </c>
    </row>
    <row r="63" spans="1:11" s="152" customFormat="1" ht="18.75" customHeight="1" hidden="1">
      <c r="A63" s="207" t="s">
        <v>254</v>
      </c>
      <c r="B63" s="184" t="s">
        <v>255</v>
      </c>
      <c r="C63" s="191">
        <v>1381873</v>
      </c>
      <c r="D63" s="191">
        <f>D64+D65</f>
        <v>0</v>
      </c>
      <c r="E63" s="192">
        <f t="shared" si="4"/>
        <v>1381873</v>
      </c>
      <c r="F63" s="193">
        <f>E63-I63</f>
        <v>1381873</v>
      </c>
      <c r="G63" s="193">
        <v>1375163</v>
      </c>
      <c r="H63" s="193">
        <v>0</v>
      </c>
      <c r="I63" s="193">
        <v>0</v>
      </c>
      <c r="J63" s="193">
        <v>0</v>
      </c>
      <c r="K63" s="194">
        <v>0</v>
      </c>
    </row>
    <row r="64" spans="1:11" ht="64.5" customHeight="1" hidden="1">
      <c r="A64" s="208"/>
      <c r="B64" s="97" t="s">
        <v>239</v>
      </c>
      <c r="C64" s="106">
        <v>1238753</v>
      </c>
      <c r="D64" s="106">
        <v>0</v>
      </c>
      <c r="E64" s="107">
        <f t="shared" si="4"/>
        <v>1238753</v>
      </c>
      <c r="F64" s="99">
        <v>200</v>
      </c>
      <c r="G64" s="99">
        <v>200</v>
      </c>
      <c r="H64" s="99">
        <v>0</v>
      </c>
      <c r="I64" s="99">
        <v>0</v>
      </c>
      <c r="J64" s="99">
        <v>0</v>
      </c>
      <c r="K64" s="99">
        <v>0</v>
      </c>
    </row>
    <row r="65" spans="1:11" ht="64.5" customHeight="1" hidden="1">
      <c r="A65" s="208"/>
      <c r="B65" s="97" t="s">
        <v>240</v>
      </c>
      <c r="C65" s="106">
        <v>135920</v>
      </c>
      <c r="D65" s="106">
        <v>0</v>
      </c>
      <c r="E65" s="107">
        <f t="shared" si="4"/>
        <v>135920</v>
      </c>
      <c r="F65" s="99">
        <v>290</v>
      </c>
      <c r="G65" s="99">
        <v>290</v>
      </c>
      <c r="H65" s="99">
        <v>0</v>
      </c>
      <c r="I65" s="99">
        <v>0</v>
      </c>
      <c r="J65" s="99">
        <v>0</v>
      </c>
      <c r="K65" s="99">
        <v>0</v>
      </c>
    </row>
    <row r="66" spans="1:11" ht="19.5" customHeight="1" hidden="1">
      <c r="A66" s="207" t="s">
        <v>258</v>
      </c>
      <c r="B66" s="184" t="s">
        <v>241</v>
      </c>
      <c r="C66" s="191">
        <v>4254</v>
      </c>
      <c r="D66" s="191">
        <f>D67</f>
        <v>0</v>
      </c>
      <c r="E66" s="192">
        <f t="shared" si="4"/>
        <v>4254</v>
      </c>
      <c r="F66" s="193">
        <f>E66-I66</f>
        <v>4254</v>
      </c>
      <c r="G66" s="193">
        <v>14054</v>
      </c>
      <c r="H66" s="193">
        <v>0</v>
      </c>
      <c r="I66" s="193">
        <v>0</v>
      </c>
      <c r="J66" s="193">
        <v>0</v>
      </c>
      <c r="K66" s="194">
        <v>0</v>
      </c>
    </row>
    <row r="67" spans="1:11" ht="78" customHeight="1" hidden="1">
      <c r="A67" s="208"/>
      <c r="B67" s="97" t="s">
        <v>279</v>
      </c>
      <c r="C67" s="106">
        <v>0</v>
      </c>
      <c r="D67" s="106">
        <v>0</v>
      </c>
      <c r="E67" s="107">
        <f t="shared" si="4"/>
        <v>0</v>
      </c>
      <c r="F67" s="99">
        <v>9800</v>
      </c>
      <c r="G67" s="99">
        <v>9800</v>
      </c>
      <c r="H67" s="99">
        <v>0</v>
      </c>
      <c r="I67" s="99">
        <v>0</v>
      </c>
      <c r="J67" s="99">
        <v>0</v>
      </c>
      <c r="K67" s="99">
        <v>0</v>
      </c>
    </row>
    <row r="68" spans="1:11" ht="39.75" customHeight="1" hidden="1">
      <c r="A68" s="208"/>
      <c r="B68" s="97" t="s">
        <v>240</v>
      </c>
      <c r="C68" s="106">
        <v>160352</v>
      </c>
      <c r="D68" s="106">
        <v>0</v>
      </c>
      <c r="E68" s="107">
        <f>C68+D68</f>
        <v>160352</v>
      </c>
      <c r="F68" s="99">
        <v>-2396</v>
      </c>
      <c r="G68" s="99">
        <v>-2396</v>
      </c>
      <c r="H68" s="99">
        <v>0</v>
      </c>
      <c r="I68" s="99">
        <v>0</v>
      </c>
      <c r="J68" s="99">
        <v>0</v>
      </c>
      <c r="K68" s="99">
        <v>0</v>
      </c>
    </row>
    <row r="69" spans="1:11" ht="18" customHeight="1" hidden="1">
      <c r="A69" s="207" t="s">
        <v>258</v>
      </c>
      <c r="B69" s="184" t="s">
        <v>241</v>
      </c>
      <c r="C69" s="191">
        <v>14054</v>
      </c>
      <c r="D69" s="191">
        <f>D70</f>
        <v>0</v>
      </c>
      <c r="E69" s="192">
        <f>C69+D69</f>
        <v>14054</v>
      </c>
      <c r="F69" s="193">
        <f>E69-I69</f>
        <v>14054</v>
      </c>
      <c r="G69" s="193">
        <v>16172</v>
      </c>
      <c r="H69" s="193">
        <v>0</v>
      </c>
      <c r="I69" s="193">
        <v>0</v>
      </c>
      <c r="J69" s="193">
        <v>0</v>
      </c>
      <c r="K69" s="194">
        <v>0</v>
      </c>
    </row>
    <row r="70" spans="1:11" ht="41.25" customHeight="1" hidden="1">
      <c r="A70" s="208"/>
      <c r="B70" s="97" t="s">
        <v>240</v>
      </c>
      <c r="C70" s="106">
        <v>4254</v>
      </c>
      <c r="D70" s="106">
        <v>0</v>
      </c>
      <c r="E70" s="107">
        <f>C70+D70</f>
        <v>4254</v>
      </c>
      <c r="F70" s="99">
        <v>2118</v>
      </c>
      <c r="G70" s="99">
        <v>2118</v>
      </c>
      <c r="H70" s="99">
        <v>0</v>
      </c>
      <c r="I70" s="99">
        <v>0</v>
      </c>
      <c r="J70" s="99">
        <v>0</v>
      </c>
      <c r="K70" s="99">
        <v>0</v>
      </c>
    </row>
    <row r="71" spans="1:11" ht="30" hidden="1">
      <c r="A71" s="105" t="s">
        <v>258</v>
      </c>
      <c r="B71" s="176" t="s">
        <v>241</v>
      </c>
      <c r="C71" s="102">
        <v>0</v>
      </c>
      <c r="D71" s="102">
        <f>D72</f>
        <v>0</v>
      </c>
      <c r="E71" s="102">
        <f>C71+D71</f>
        <v>0</v>
      </c>
      <c r="F71" s="96">
        <f>E71-I71</f>
        <v>0</v>
      </c>
      <c r="G71" s="96">
        <v>2039</v>
      </c>
      <c r="H71" s="96">
        <v>0</v>
      </c>
      <c r="I71" s="96">
        <v>0</v>
      </c>
      <c r="J71" s="96">
        <v>0</v>
      </c>
      <c r="K71" s="95">
        <v>0</v>
      </c>
    </row>
    <row r="72" spans="1:11" ht="39" customHeight="1" hidden="1">
      <c r="A72" s="178"/>
      <c r="B72" s="183" t="s">
        <v>240</v>
      </c>
      <c r="C72" s="179">
        <v>0</v>
      </c>
      <c r="D72" s="179">
        <v>0</v>
      </c>
      <c r="E72" s="180">
        <f>C72+D72</f>
        <v>0</v>
      </c>
      <c r="F72" s="181">
        <v>2039</v>
      </c>
      <c r="G72" s="181">
        <v>2039</v>
      </c>
      <c r="H72" s="181"/>
      <c r="I72" s="181"/>
      <c r="J72" s="181"/>
      <c r="K72" s="182"/>
    </row>
    <row r="73" spans="1:11" ht="9" customHeight="1" hidden="1">
      <c r="A73" s="178"/>
      <c r="B73" s="209" t="s">
        <v>240</v>
      </c>
      <c r="C73" s="179">
        <v>124300</v>
      </c>
      <c r="D73" s="179">
        <v>0</v>
      </c>
      <c r="E73" s="180">
        <f aca="true" t="shared" si="5" ref="E73:E79">C73+D73</f>
        <v>124300</v>
      </c>
      <c r="F73" s="181">
        <v>22181</v>
      </c>
      <c r="G73" s="181">
        <v>22181</v>
      </c>
      <c r="H73" s="181">
        <v>0</v>
      </c>
      <c r="I73" s="181">
        <v>0</v>
      </c>
      <c r="J73" s="181">
        <v>0</v>
      </c>
      <c r="K73" s="182">
        <v>0</v>
      </c>
    </row>
    <row r="74" spans="1:11" ht="30" customHeight="1" hidden="1">
      <c r="A74" s="105" t="s">
        <v>258</v>
      </c>
      <c r="B74" s="176" t="s">
        <v>241</v>
      </c>
      <c r="C74" s="102">
        <v>4874</v>
      </c>
      <c r="D74" s="102">
        <f>D75+D76</f>
        <v>0</v>
      </c>
      <c r="E74" s="102">
        <f t="shared" si="5"/>
        <v>4874</v>
      </c>
      <c r="F74" s="96">
        <f>E74-I74</f>
        <v>4874</v>
      </c>
      <c r="G74" s="96">
        <v>6438</v>
      </c>
      <c r="H74" s="96">
        <v>0</v>
      </c>
      <c r="I74" s="96">
        <v>0</v>
      </c>
      <c r="J74" s="96">
        <v>0</v>
      </c>
      <c r="K74" s="95">
        <v>0</v>
      </c>
    </row>
    <row r="75" spans="1:11" ht="45.75" customHeight="1" hidden="1">
      <c r="A75" s="105"/>
      <c r="B75" s="211" t="s">
        <v>240</v>
      </c>
      <c r="C75" s="179">
        <v>2039</v>
      </c>
      <c r="D75" s="179">
        <v>0</v>
      </c>
      <c r="E75" s="180">
        <f t="shared" si="5"/>
        <v>2039</v>
      </c>
      <c r="F75" s="181">
        <v>1474</v>
      </c>
      <c r="G75" s="181">
        <v>1474</v>
      </c>
      <c r="H75" s="181">
        <v>0</v>
      </c>
      <c r="I75" s="181">
        <v>0</v>
      </c>
      <c r="J75" s="181">
        <v>0</v>
      </c>
      <c r="K75" s="182">
        <v>0</v>
      </c>
    </row>
    <row r="76" spans="1:11" ht="69" customHeight="1" hidden="1">
      <c r="A76" s="178"/>
      <c r="B76" s="211" t="s">
        <v>279</v>
      </c>
      <c r="C76" s="179">
        <v>4874</v>
      </c>
      <c r="D76" s="179">
        <v>0</v>
      </c>
      <c r="E76" s="180">
        <f t="shared" si="5"/>
        <v>4874</v>
      </c>
      <c r="F76" s="181">
        <v>90</v>
      </c>
      <c r="G76" s="181">
        <v>90</v>
      </c>
      <c r="H76" s="181">
        <v>0</v>
      </c>
      <c r="I76" s="181">
        <v>0</v>
      </c>
      <c r="J76" s="181">
        <v>0</v>
      </c>
      <c r="K76" s="182">
        <v>0</v>
      </c>
    </row>
    <row r="77" spans="1:11" ht="42" customHeight="1" hidden="1">
      <c r="A77" s="178"/>
      <c r="B77" s="211" t="s">
        <v>240</v>
      </c>
      <c r="C77" s="179">
        <v>174539</v>
      </c>
      <c r="D77" s="179">
        <v>0</v>
      </c>
      <c r="E77" s="180">
        <f t="shared" si="5"/>
        <v>174539</v>
      </c>
      <c r="F77" s="181">
        <v>5355</v>
      </c>
      <c r="G77" s="181">
        <v>5355</v>
      </c>
      <c r="H77" s="181">
        <v>0</v>
      </c>
      <c r="I77" s="181">
        <v>0</v>
      </c>
      <c r="J77" s="181">
        <v>0</v>
      </c>
      <c r="K77" s="182">
        <v>0</v>
      </c>
    </row>
    <row r="78" spans="1:11" ht="38.25" hidden="1">
      <c r="A78" s="178"/>
      <c r="B78" s="183" t="s">
        <v>240</v>
      </c>
      <c r="C78" s="179">
        <v>213716</v>
      </c>
      <c r="D78" s="179">
        <v>0</v>
      </c>
      <c r="E78" s="180">
        <f t="shared" si="5"/>
        <v>213716</v>
      </c>
      <c r="F78" s="181">
        <v>-711</v>
      </c>
      <c r="G78" s="181">
        <v>-711</v>
      </c>
      <c r="H78" s="181">
        <v>0</v>
      </c>
      <c r="I78" s="181">
        <v>0</v>
      </c>
      <c r="J78" s="181">
        <v>0</v>
      </c>
      <c r="K78" s="182">
        <v>0</v>
      </c>
    </row>
    <row r="79" spans="1:11" ht="76.5" customHeight="1" hidden="1">
      <c r="A79" s="178"/>
      <c r="B79" s="183" t="s">
        <v>332</v>
      </c>
      <c r="C79" s="179">
        <v>3144557</v>
      </c>
      <c r="D79" s="179">
        <v>0</v>
      </c>
      <c r="E79" s="180">
        <f t="shared" si="5"/>
        <v>3144557</v>
      </c>
      <c r="F79" s="181">
        <v>335513</v>
      </c>
      <c r="G79" s="181">
        <v>335513</v>
      </c>
      <c r="H79" s="181">
        <v>0</v>
      </c>
      <c r="I79" s="181">
        <v>0</v>
      </c>
      <c r="J79" s="181">
        <v>0</v>
      </c>
      <c r="K79" s="182">
        <v>0</v>
      </c>
    </row>
    <row r="80" spans="1:11" ht="12.75">
      <c r="A80" s="205"/>
      <c r="B80" s="100" t="s">
        <v>133</v>
      </c>
      <c r="C80" s="101">
        <v>30007169</v>
      </c>
      <c r="D80" s="102">
        <v>948</v>
      </c>
      <c r="E80" s="102">
        <f>C80+D80</f>
        <v>30008117</v>
      </c>
      <c r="F80" s="103">
        <v>30008117</v>
      </c>
      <c r="G80" s="104">
        <v>5974380</v>
      </c>
      <c r="H80" s="104">
        <v>0</v>
      </c>
      <c r="I80" s="104">
        <v>150000</v>
      </c>
      <c r="J80" s="104">
        <v>150000</v>
      </c>
      <c r="K80" s="104">
        <v>0</v>
      </c>
    </row>
    <row r="81" spans="2:5" ht="12.75">
      <c r="B81" s="29"/>
      <c r="C81" s="29"/>
      <c r="D81" s="29"/>
      <c r="E81" s="29"/>
    </row>
    <row r="82" spans="1:5" ht="15.75">
      <c r="A82" s="206"/>
      <c r="B82" s="29"/>
      <c r="C82" s="29"/>
      <c r="D82" s="29"/>
      <c r="E82" s="29"/>
    </row>
    <row r="83" spans="2:5" ht="15.75" customHeight="1" hidden="1">
      <c r="B83" s="29"/>
      <c r="C83" s="29"/>
      <c r="D83" s="29"/>
      <c r="E83" s="29"/>
    </row>
    <row r="84" ht="12.75"/>
    <row r="85" ht="12.75"/>
    <row r="86" ht="12.75"/>
    <row r="87" ht="12.75"/>
    <row r="88" ht="12.75"/>
    <row r="89" ht="12.75"/>
    <row r="90" ht="12.75"/>
  </sheetData>
  <sheetProtection/>
  <mergeCells count="11">
    <mergeCell ref="C11:E11"/>
    <mergeCell ref="B4:D4"/>
    <mergeCell ref="F6:K6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3937007874015748" right="0.258" top="0.20833333333333334" bottom="0.11666666666666667" header="0.5118110236220472" footer="0.5118110236220472"/>
  <pageSetup horizontalDpi="600" verticalDpi="600" orientation="landscape" paperSize="9"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14" sqref="J14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7.7109375" style="0" customWidth="1"/>
  </cols>
  <sheetData>
    <row r="1" spans="5:11" ht="12.75">
      <c r="E1" s="2"/>
      <c r="F1" s="2"/>
      <c r="K1" s="2" t="s">
        <v>316</v>
      </c>
    </row>
    <row r="2" spans="5:11" ht="12.75">
      <c r="E2" s="2"/>
      <c r="F2" s="2"/>
      <c r="K2" s="2" t="s">
        <v>300</v>
      </c>
    </row>
    <row r="5" spans="1:5" ht="15.75">
      <c r="A5" s="401" t="s">
        <v>312</v>
      </c>
      <c r="B5" s="401"/>
      <c r="C5" s="401"/>
      <c r="D5" s="401"/>
      <c r="E5" s="401"/>
    </row>
    <row r="6" spans="4:5" ht="12.75">
      <c r="D6" s="29"/>
      <c r="E6" s="159"/>
    </row>
    <row r="7" spans="1:5" ht="12.75">
      <c r="A7" s="406" t="s">
        <v>37</v>
      </c>
      <c r="B7" s="406" t="s">
        <v>0</v>
      </c>
      <c r="C7" s="406" t="s">
        <v>3</v>
      </c>
      <c r="D7" s="407" t="s">
        <v>217</v>
      </c>
      <c r="E7" s="388" t="s">
        <v>218</v>
      </c>
    </row>
    <row r="8" spans="1:5" ht="12.75">
      <c r="A8" s="406"/>
      <c r="B8" s="406"/>
      <c r="C8" s="406"/>
      <c r="D8" s="407"/>
      <c r="E8" s="389"/>
    </row>
    <row r="9" spans="1:5" ht="12.75">
      <c r="A9" s="406"/>
      <c r="B9" s="406"/>
      <c r="C9" s="406"/>
      <c r="D9" s="407"/>
      <c r="E9" s="390"/>
    </row>
    <row r="10" spans="1:5" ht="12.75">
      <c r="A10" s="51">
        <v>1</v>
      </c>
      <c r="B10" s="51">
        <v>2</v>
      </c>
      <c r="C10" s="51">
        <v>3</v>
      </c>
      <c r="D10" s="51">
        <v>4</v>
      </c>
      <c r="E10" s="52">
        <v>5</v>
      </c>
    </row>
    <row r="11" spans="1:5" ht="30" customHeight="1">
      <c r="A11" s="165">
        <v>1</v>
      </c>
      <c r="B11" s="165">
        <v>801</v>
      </c>
      <c r="C11" s="165">
        <v>80104</v>
      </c>
      <c r="D11" s="166" t="s">
        <v>313</v>
      </c>
      <c r="E11" s="167">
        <v>420425</v>
      </c>
    </row>
    <row r="12" spans="1:5" ht="30" customHeight="1">
      <c r="A12" s="168">
        <v>2</v>
      </c>
      <c r="B12" s="171" t="s">
        <v>248</v>
      </c>
      <c r="C12" s="171" t="s">
        <v>314</v>
      </c>
      <c r="D12" s="169" t="s">
        <v>315</v>
      </c>
      <c r="E12" s="170">
        <v>237281</v>
      </c>
    </row>
    <row r="13" spans="1:5" ht="12.75">
      <c r="A13" s="168"/>
      <c r="B13" s="168"/>
      <c r="C13" s="168"/>
      <c r="D13" s="168"/>
      <c r="E13" s="170"/>
    </row>
    <row r="14" spans="1:5" ht="12.75">
      <c r="A14" s="172"/>
      <c r="B14" s="172"/>
      <c r="C14" s="172"/>
      <c r="D14" s="172"/>
      <c r="E14" s="173"/>
    </row>
    <row r="15" spans="1:5" ht="12.75">
      <c r="A15" s="403" t="s">
        <v>1</v>
      </c>
      <c r="B15" s="404"/>
      <c r="C15" s="404"/>
      <c r="D15" s="405"/>
      <c r="E15" s="103">
        <f>E11+E12</f>
        <v>657706</v>
      </c>
    </row>
  </sheetData>
  <sheetProtection/>
  <mergeCells count="7">
    <mergeCell ref="A15:D15"/>
    <mergeCell ref="A5:E5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108989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24.421875" style="0" customWidth="1"/>
    <col min="4" max="4" width="11.28125" style="0" customWidth="1"/>
    <col min="5" max="5" width="9.7109375" style="0" customWidth="1"/>
    <col min="6" max="6" width="13.421875" style="0" customWidth="1"/>
    <col min="7" max="7" width="12.7109375" style="0" customWidth="1"/>
    <col min="8" max="8" width="17.140625" style="0" customWidth="1"/>
    <col min="9" max="9" width="10.8515625" style="0" customWidth="1"/>
  </cols>
  <sheetData>
    <row r="1" spans="1:11" ht="12.75">
      <c r="A1" s="29"/>
      <c r="B1" s="29"/>
      <c r="C1" s="29"/>
      <c r="D1" s="41"/>
      <c r="E1" s="42"/>
      <c r="F1" s="42"/>
      <c r="G1" s="42"/>
      <c r="H1" s="43"/>
      <c r="J1" s="27"/>
      <c r="K1" s="27" t="s">
        <v>380</v>
      </c>
    </row>
    <row r="2" spans="1:11" ht="18">
      <c r="A2" s="28"/>
      <c r="B2" s="28"/>
      <c r="C2" s="28"/>
      <c r="D2" s="44"/>
      <c r="E2" s="44"/>
      <c r="F2" s="42"/>
      <c r="G2" s="42"/>
      <c r="H2" s="45"/>
      <c r="J2" s="27"/>
      <c r="K2" s="27" t="s">
        <v>377</v>
      </c>
    </row>
    <row r="3" spans="1:7" ht="18">
      <c r="A3" s="28"/>
      <c r="B3" s="28"/>
      <c r="C3" s="28"/>
      <c r="D3" s="28"/>
      <c r="E3" s="28"/>
      <c r="F3" s="29"/>
      <c r="G3" s="46"/>
    </row>
    <row r="4" spans="1:11" ht="12.75" customHeight="1">
      <c r="A4" s="30"/>
      <c r="B4" s="30"/>
      <c r="C4" s="30"/>
      <c r="D4" s="30"/>
      <c r="E4" s="21" t="s">
        <v>31</v>
      </c>
      <c r="F4" s="30"/>
      <c r="G4" s="22"/>
      <c r="H4" s="22"/>
      <c r="I4" s="22"/>
      <c r="J4" s="22"/>
      <c r="K4" s="22"/>
    </row>
    <row r="5" spans="1:11" ht="12.75" customHeight="1">
      <c r="A5" s="410" t="s">
        <v>0</v>
      </c>
      <c r="B5" s="410" t="s">
        <v>3</v>
      </c>
      <c r="C5" s="410" t="s">
        <v>5</v>
      </c>
      <c r="D5" s="414" t="s">
        <v>1</v>
      </c>
      <c r="E5" s="415"/>
      <c r="F5" s="416"/>
      <c r="G5" s="410" t="s">
        <v>32</v>
      </c>
      <c r="H5" s="333" t="s">
        <v>33</v>
      </c>
      <c r="I5" s="410" t="s">
        <v>34</v>
      </c>
      <c r="J5" s="408" t="s">
        <v>389</v>
      </c>
      <c r="K5" s="410" t="s">
        <v>35</v>
      </c>
    </row>
    <row r="6" spans="1:11" ht="106.5" customHeight="1">
      <c r="A6" s="409"/>
      <c r="B6" s="409"/>
      <c r="C6" s="409"/>
      <c r="D6" s="417"/>
      <c r="E6" s="418"/>
      <c r="F6" s="419"/>
      <c r="G6" s="409"/>
      <c r="H6" s="335" t="s">
        <v>390</v>
      </c>
      <c r="I6" s="409"/>
      <c r="J6" s="409"/>
      <c r="K6" s="409"/>
    </row>
    <row r="7" spans="1:11" ht="12.75">
      <c r="A7" s="334"/>
      <c r="B7" s="334"/>
      <c r="C7" s="334"/>
      <c r="D7" s="336" t="s">
        <v>391</v>
      </c>
      <c r="E7" s="336" t="s">
        <v>21</v>
      </c>
      <c r="F7" s="336" t="s">
        <v>392</v>
      </c>
      <c r="G7" s="334"/>
      <c r="H7" s="337"/>
      <c r="I7" s="334"/>
      <c r="J7" s="334"/>
      <c r="K7" s="334"/>
    </row>
    <row r="8" spans="1:11" ht="14.25" customHeight="1">
      <c r="A8" s="36">
        <v>1</v>
      </c>
      <c r="B8" s="36">
        <v>2</v>
      </c>
      <c r="C8" s="36">
        <v>3</v>
      </c>
      <c r="D8" s="380">
        <v>4</v>
      </c>
      <c r="E8" s="381"/>
      <c r="F8" s="382"/>
      <c r="G8" s="36">
        <v>5</v>
      </c>
      <c r="H8" s="36">
        <v>6</v>
      </c>
      <c r="I8" s="36">
        <v>7</v>
      </c>
      <c r="J8" s="36">
        <v>8</v>
      </c>
      <c r="K8" s="36">
        <v>9</v>
      </c>
    </row>
    <row r="9" spans="1:11" ht="21" customHeight="1" hidden="1">
      <c r="A9" s="11" t="s">
        <v>191</v>
      </c>
      <c r="B9" s="12"/>
      <c r="C9" s="184" t="s">
        <v>287</v>
      </c>
      <c r="D9" s="338">
        <v>1837500</v>
      </c>
      <c r="E9" s="338">
        <f>E10</f>
        <v>0</v>
      </c>
      <c r="F9" s="338">
        <f aca="true" t="shared" si="0" ref="F9:F15">D9+E9</f>
        <v>1837500</v>
      </c>
      <c r="G9" s="338">
        <f>F9-K9</f>
        <v>1793166</v>
      </c>
      <c r="H9" s="338">
        <v>0</v>
      </c>
      <c r="I9" s="338">
        <v>0</v>
      </c>
      <c r="J9" s="338">
        <v>0</v>
      </c>
      <c r="K9" s="338">
        <v>44334</v>
      </c>
    </row>
    <row r="10" spans="1:11" ht="18" customHeight="1" hidden="1">
      <c r="A10" s="14"/>
      <c r="B10" s="15" t="s">
        <v>192</v>
      </c>
      <c r="C10" s="16" t="s">
        <v>193</v>
      </c>
      <c r="D10" s="339">
        <v>17500</v>
      </c>
      <c r="E10" s="339">
        <v>0</v>
      </c>
      <c r="F10" s="339">
        <f t="shared" si="0"/>
        <v>17500</v>
      </c>
      <c r="G10" s="339">
        <v>0</v>
      </c>
      <c r="H10" s="339">
        <v>0</v>
      </c>
      <c r="I10" s="339">
        <v>0</v>
      </c>
      <c r="J10" s="339">
        <v>0</v>
      </c>
      <c r="K10" s="339">
        <v>26834</v>
      </c>
    </row>
    <row r="11" spans="1:11" ht="18" customHeight="1" hidden="1">
      <c r="A11" s="11" t="s">
        <v>205</v>
      </c>
      <c r="B11" s="12"/>
      <c r="C11" s="184" t="s">
        <v>206</v>
      </c>
      <c r="D11" s="338">
        <v>251900</v>
      </c>
      <c r="E11" s="338" t="e">
        <f>E12+#REF!</f>
        <v>#REF!</v>
      </c>
      <c r="F11" s="338" t="e">
        <f t="shared" si="0"/>
        <v>#REF!</v>
      </c>
      <c r="G11" s="338" t="e">
        <f>F11-K11</f>
        <v>#REF!</v>
      </c>
      <c r="H11" s="338">
        <v>0</v>
      </c>
      <c r="I11" s="338">
        <v>0</v>
      </c>
      <c r="J11" s="338">
        <v>0</v>
      </c>
      <c r="K11" s="338">
        <v>0</v>
      </c>
    </row>
    <row r="12" spans="1:11" ht="18" customHeight="1" hidden="1">
      <c r="A12" s="14"/>
      <c r="B12" s="15" t="s">
        <v>252</v>
      </c>
      <c r="C12" s="183" t="s">
        <v>253</v>
      </c>
      <c r="D12" s="339">
        <v>251900</v>
      </c>
      <c r="E12" s="339">
        <v>0</v>
      </c>
      <c r="F12" s="339">
        <f t="shared" si="0"/>
        <v>251900</v>
      </c>
      <c r="G12" s="339">
        <v>-40000</v>
      </c>
      <c r="H12" s="339">
        <v>0</v>
      </c>
      <c r="I12" s="339">
        <v>0</v>
      </c>
      <c r="J12" s="339">
        <v>0</v>
      </c>
      <c r="K12" s="339">
        <v>0</v>
      </c>
    </row>
    <row r="13" spans="1:11" ht="29.25" customHeight="1">
      <c r="A13" s="11" t="s">
        <v>191</v>
      </c>
      <c r="B13" s="12"/>
      <c r="C13" s="184" t="s">
        <v>287</v>
      </c>
      <c r="D13" s="338">
        <v>610000</v>
      </c>
      <c r="E13" s="338">
        <v>65000</v>
      </c>
      <c r="F13" s="338">
        <f t="shared" si="0"/>
        <v>675000</v>
      </c>
      <c r="G13" s="338">
        <v>675000</v>
      </c>
      <c r="H13" s="338">
        <v>0</v>
      </c>
      <c r="I13" s="338">
        <v>0</v>
      </c>
      <c r="J13" s="338">
        <v>0</v>
      </c>
      <c r="K13" s="338">
        <v>0</v>
      </c>
    </row>
    <row r="14" spans="1:11" ht="29.25" customHeight="1">
      <c r="A14" s="11"/>
      <c r="B14" s="15" t="s">
        <v>194</v>
      </c>
      <c r="C14" s="183" t="s">
        <v>288</v>
      </c>
      <c r="D14" s="339">
        <v>610000</v>
      </c>
      <c r="E14" s="339">
        <v>65000</v>
      </c>
      <c r="F14" s="339">
        <f t="shared" si="0"/>
        <v>675000</v>
      </c>
      <c r="G14" s="339">
        <v>65000</v>
      </c>
      <c r="H14" s="339">
        <v>0</v>
      </c>
      <c r="I14" s="339">
        <v>0</v>
      </c>
      <c r="J14" s="339">
        <v>0</v>
      </c>
      <c r="K14" s="339">
        <v>0</v>
      </c>
    </row>
    <row r="15" spans="1:11" ht="12.75">
      <c r="A15" s="411" t="s">
        <v>7</v>
      </c>
      <c r="B15" s="412"/>
      <c r="C15" s="413"/>
      <c r="D15" s="338">
        <v>4055000</v>
      </c>
      <c r="E15" s="338">
        <v>65000</v>
      </c>
      <c r="F15" s="338">
        <f t="shared" si="0"/>
        <v>4120000</v>
      </c>
      <c r="G15" s="338">
        <v>4020000</v>
      </c>
      <c r="H15" s="338">
        <v>0</v>
      </c>
      <c r="I15" s="338">
        <v>0</v>
      </c>
      <c r="J15" s="338">
        <v>0</v>
      </c>
      <c r="K15" s="338">
        <v>100000</v>
      </c>
    </row>
    <row r="16" spans="1:11" ht="12.75">
      <c r="A16" s="340"/>
      <c r="B16" s="340"/>
      <c r="C16" s="340"/>
      <c r="D16" s="341"/>
      <c r="E16" s="341"/>
      <c r="F16" s="341"/>
      <c r="G16" s="341"/>
      <c r="H16" s="341"/>
      <c r="I16" s="341"/>
      <c r="J16" s="341"/>
      <c r="K16" s="341"/>
    </row>
  </sheetData>
  <sheetProtection/>
  <mergeCells count="10">
    <mergeCell ref="J5:J6"/>
    <mergeCell ref="K5:K6"/>
    <mergeCell ref="D8:F8"/>
    <mergeCell ref="A15:C15"/>
    <mergeCell ref="A5:A6"/>
    <mergeCell ref="B5:B6"/>
    <mergeCell ref="C5:C6"/>
    <mergeCell ref="D5:F6"/>
    <mergeCell ref="G5:G6"/>
    <mergeCell ref="I5: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683632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5">
      <selection activeCell="E30" sqref="E30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5.140625" style="0" customWidth="1"/>
    <col min="5" max="5" width="10.7109375" style="0" customWidth="1"/>
    <col min="6" max="6" width="9.7109375" style="0" customWidth="1"/>
    <col min="7" max="8" width="10.28125" style="0" customWidth="1"/>
    <col min="9" max="10" width="11.8515625" style="0" customWidth="1"/>
    <col min="11" max="11" width="14.28125" style="0" customWidth="1"/>
  </cols>
  <sheetData>
    <row r="1" spans="1:13" ht="12.75">
      <c r="A1" s="29"/>
      <c r="B1" s="29"/>
      <c r="C1" s="29"/>
      <c r="D1" s="29"/>
      <c r="E1" s="47"/>
      <c r="F1" s="47"/>
      <c r="G1" s="47"/>
      <c r="H1" s="47"/>
      <c r="I1" s="47"/>
      <c r="J1" s="47"/>
      <c r="K1" s="29"/>
      <c r="M1" s="27" t="s">
        <v>234</v>
      </c>
    </row>
    <row r="2" spans="1:13" ht="12.75">
      <c r="A2" s="29"/>
      <c r="B2" s="29"/>
      <c r="C2" s="29"/>
      <c r="D2" s="29"/>
      <c r="E2" s="47"/>
      <c r="F2" s="47"/>
      <c r="G2" s="47"/>
      <c r="H2" s="47"/>
      <c r="I2" s="47"/>
      <c r="J2" s="47"/>
      <c r="K2" s="29"/>
      <c r="M2" s="27" t="s">
        <v>25</v>
      </c>
    </row>
    <row r="3" spans="1:11" ht="12.75">
      <c r="A3" s="29"/>
      <c r="B3" s="29"/>
      <c r="C3" s="29"/>
      <c r="D3" s="29"/>
      <c r="E3" s="47"/>
      <c r="F3" s="47"/>
      <c r="G3" s="47"/>
      <c r="H3" s="47"/>
      <c r="I3" s="47"/>
      <c r="J3" s="47"/>
      <c r="K3" s="29"/>
    </row>
    <row r="4" spans="1:11" ht="18">
      <c r="A4" s="421" t="s">
        <v>36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ht="18">
      <c r="A5" s="48"/>
      <c r="B5" s="48"/>
      <c r="C5" s="48"/>
      <c r="D5" s="48"/>
      <c r="E5" s="49"/>
      <c r="F5" s="49"/>
      <c r="G5" s="49"/>
      <c r="H5" s="49"/>
      <c r="I5" s="49"/>
      <c r="J5" s="49"/>
      <c r="K5" s="50"/>
    </row>
    <row r="6" spans="1:11" ht="12.75">
      <c r="A6" s="406" t="s">
        <v>37</v>
      </c>
      <c r="B6" s="406" t="s">
        <v>0</v>
      </c>
      <c r="C6" s="406" t="s">
        <v>38</v>
      </c>
      <c r="D6" s="407" t="s">
        <v>39</v>
      </c>
      <c r="E6" s="402" t="s">
        <v>40</v>
      </c>
      <c r="F6" s="402" t="s">
        <v>41</v>
      </c>
      <c r="G6" s="402"/>
      <c r="H6" s="402"/>
      <c r="I6" s="402"/>
      <c r="J6" s="402"/>
      <c r="K6" s="407" t="s">
        <v>42</v>
      </c>
    </row>
    <row r="7" spans="1:11" ht="12.75">
      <c r="A7" s="406"/>
      <c r="B7" s="406"/>
      <c r="C7" s="406"/>
      <c r="D7" s="407"/>
      <c r="E7" s="402"/>
      <c r="F7" s="402" t="s">
        <v>43</v>
      </c>
      <c r="G7" s="402" t="s">
        <v>44</v>
      </c>
      <c r="H7" s="402"/>
      <c r="I7" s="402"/>
      <c r="J7" s="402"/>
      <c r="K7" s="407"/>
    </row>
    <row r="8" spans="1:11" ht="12.75">
      <c r="A8" s="406"/>
      <c r="B8" s="406"/>
      <c r="C8" s="406"/>
      <c r="D8" s="407"/>
      <c r="E8" s="402"/>
      <c r="F8" s="402"/>
      <c r="G8" s="402" t="s">
        <v>45</v>
      </c>
      <c r="H8" s="402" t="s">
        <v>46</v>
      </c>
      <c r="I8" s="402" t="s">
        <v>47</v>
      </c>
      <c r="J8" s="402" t="s">
        <v>48</v>
      </c>
      <c r="K8" s="407"/>
    </row>
    <row r="9" spans="1:11" ht="12.75">
      <c r="A9" s="406"/>
      <c r="B9" s="406"/>
      <c r="C9" s="406"/>
      <c r="D9" s="407"/>
      <c r="E9" s="402"/>
      <c r="F9" s="402"/>
      <c r="G9" s="402"/>
      <c r="H9" s="402"/>
      <c r="I9" s="402"/>
      <c r="J9" s="402"/>
      <c r="K9" s="407"/>
    </row>
    <row r="10" spans="1:11" ht="102" customHeight="1">
      <c r="A10" s="406"/>
      <c r="B10" s="406"/>
      <c r="C10" s="406"/>
      <c r="D10" s="407"/>
      <c r="E10" s="402"/>
      <c r="F10" s="402"/>
      <c r="G10" s="402"/>
      <c r="H10" s="402"/>
      <c r="I10" s="402"/>
      <c r="J10" s="402"/>
      <c r="K10" s="407"/>
    </row>
    <row r="11" spans="1:11" ht="12.75">
      <c r="A11" s="51">
        <v>1</v>
      </c>
      <c r="B11" s="51">
        <v>2</v>
      </c>
      <c r="C11" s="51">
        <v>3</v>
      </c>
      <c r="D11" s="51">
        <v>5</v>
      </c>
      <c r="E11" s="52">
        <v>6</v>
      </c>
      <c r="F11" s="52">
        <v>7</v>
      </c>
      <c r="G11" s="52">
        <v>8</v>
      </c>
      <c r="H11" s="52">
        <v>9</v>
      </c>
      <c r="I11" s="52">
        <v>10</v>
      </c>
      <c r="J11" s="52">
        <v>11</v>
      </c>
      <c r="K11" s="51">
        <v>12</v>
      </c>
    </row>
    <row r="12" spans="1:11" ht="47.25" customHeight="1">
      <c r="A12" s="53" t="s">
        <v>49</v>
      </c>
      <c r="B12" s="54" t="s">
        <v>50</v>
      </c>
      <c r="C12" s="54" t="s">
        <v>51</v>
      </c>
      <c r="D12" s="55" t="s">
        <v>52</v>
      </c>
      <c r="E12" s="56">
        <f>F12</f>
        <v>896000</v>
      </c>
      <c r="F12" s="56">
        <f>G12+H12+J12</f>
        <v>896000</v>
      </c>
      <c r="G12" s="56">
        <v>696000</v>
      </c>
      <c r="H12" s="56">
        <v>200000</v>
      </c>
      <c r="I12" s="57" t="s">
        <v>53</v>
      </c>
      <c r="J12" s="56">
        <v>0</v>
      </c>
      <c r="K12" s="55" t="s">
        <v>54</v>
      </c>
    </row>
    <row r="13" spans="1:11" ht="50.25" customHeight="1">
      <c r="A13" s="53" t="s">
        <v>55</v>
      </c>
      <c r="B13" s="54" t="s">
        <v>58</v>
      </c>
      <c r="C13" s="54" t="s">
        <v>59</v>
      </c>
      <c r="D13" s="55" t="s">
        <v>60</v>
      </c>
      <c r="E13" s="56">
        <f>F13</f>
        <v>9600</v>
      </c>
      <c r="F13" s="56">
        <f>G13+H13+J13</f>
        <v>9600</v>
      </c>
      <c r="G13" s="56">
        <v>9600</v>
      </c>
      <c r="H13" s="56">
        <v>0</v>
      </c>
      <c r="I13" s="58" t="s">
        <v>53</v>
      </c>
      <c r="J13" s="56">
        <v>0</v>
      </c>
      <c r="K13" s="55" t="s">
        <v>54</v>
      </c>
    </row>
    <row r="14" spans="1:11" ht="38.25" customHeight="1">
      <c r="A14" s="53" t="s">
        <v>57</v>
      </c>
      <c r="B14" s="54" t="s">
        <v>62</v>
      </c>
      <c r="C14" s="54" t="s">
        <v>63</v>
      </c>
      <c r="D14" s="55" t="s">
        <v>64</v>
      </c>
      <c r="E14" s="56">
        <f>F14</f>
        <v>12000</v>
      </c>
      <c r="F14" s="56">
        <f>G14+H14+J14</f>
        <v>12000</v>
      </c>
      <c r="G14" s="56">
        <v>12000</v>
      </c>
      <c r="H14" s="56">
        <v>0</v>
      </c>
      <c r="I14" s="58" t="s">
        <v>53</v>
      </c>
      <c r="J14" s="56">
        <v>0</v>
      </c>
      <c r="K14" s="55" t="s">
        <v>65</v>
      </c>
    </row>
    <row r="15" spans="1:11" ht="43.5" customHeight="1">
      <c r="A15" s="53" t="s">
        <v>61</v>
      </c>
      <c r="B15" s="54" t="s">
        <v>62</v>
      </c>
      <c r="C15" s="54" t="s">
        <v>63</v>
      </c>
      <c r="D15" s="55" t="s">
        <v>67</v>
      </c>
      <c r="E15" s="56">
        <f>F15</f>
        <v>6000</v>
      </c>
      <c r="F15" s="56">
        <f>G15+H15+J15</f>
        <v>6000</v>
      </c>
      <c r="G15" s="56">
        <v>6000</v>
      </c>
      <c r="H15" s="56">
        <v>0</v>
      </c>
      <c r="I15" s="58" t="s">
        <v>53</v>
      </c>
      <c r="J15" s="56">
        <v>0</v>
      </c>
      <c r="K15" s="55" t="s">
        <v>65</v>
      </c>
    </row>
    <row r="16" spans="1:11" ht="53.25" customHeight="1">
      <c r="A16" s="53" t="s">
        <v>66</v>
      </c>
      <c r="B16" s="54" t="s">
        <v>50</v>
      </c>
      <c r="C16" s="54" t="s">
        <v>56</v>
      </c>
      <c r="D16" s="55" t="s">
        <v>77</v>
      </c>
      <c r="E16" s="56">
        <v>10000</v>
      </c>
      <c r="F16" s="56">
        <v>10000</v>
      </c>
      <c r="G16" s="56">
        <v>10000</v>
      </c>
      <c r="H16" s="56">
        <v>0</v>
      </c>
      <c r="I16" s="58" t="s">
        <v>53</v>
      </c>
      <c r="J16" s="56">
        <v>0</v>
      </c>
      <c r="K16" s="55" t="s">
        <v>54</v>
      </c>
    </row>
    <row r="17" spans="1:11" ht="52.5" customHeight="1">
      <c r="A17" s="53" t="s">
        <v>68</v>
      </c>
      <c r="B17" s="54" t="s">
        <v>29</v>
      </c>
      <c r="C17" s="54" t="s">
        <v>30</v>
      </c>
      <c r="D17" s="55" t="s">
        <v>75</v>
      </c>
      <c r="E17" s="56">
        <v>18000</v>
      </c>
      <c r="F17" s="56">
        <v>18000</v>
      </c>
      <c r="G17" s="56">
        <v>18000</v>
      </c>
      <c r="H17" s="56">
        <v>0</v>
      </c>
      <c r="I17" s="58" t="s">
        <v>53</v>
      </c>
      <c r="J17" s="56">
        <v>0</v>
      </c>
      <c r="K17" s="55" t="s">
        <v>54</v>
      </c>
    </row>
    <row r="18" spans="1:11" ht="51.75" customHeight="1">
      <c r="A18" s="53" t="s">
        <v>76</v>
      </c>
      <c r="B18" s="54" t="s">
        <v>50</v>
      </c>
      <c r="C18" s="54" t="s">
        <v>51</v>
      </c>
      <c r="D18" s="55" t="s">
        <v>135</v>
      </c>
      <c r="E18" s="56">
        <v>470931</v>
      </c>
      <c r="F18" s="56">
        <v>470931</v>
      </c>
      <c r="G18" s="56">
        <v>470931</v>
      </c>
      <c r="H18" s="56">
        <v>0</v>
      </c>
      <c r="I18" s="58" t="s">
        <v>53</v>
      </c>
      <c r="J18" s="56">
        <v>0</v>
      </c>
      <c r="K18" s="55" t="s">
        <v>54</v>
      </c>
    </row>
    <row r="19" spans="1:11" ht="51.75" customHeight="1">
      <c r="A19" s="53">
        <v>8</v>
      </c>
      <c r="B19" s="54" t="s">
        <v>50</v>
      </c>
      <c r="C19" s="54" t="s">
        <v>189</v>
      </c>
      <c r="D19" s="55" t="s">
        <v>222</v>
      </c>
      <c r="E19" s="56">
        <v>31329</v>
      </c>
      <c r="F19" s="56">
        <v>31329</v>
      </c>
      <c r="G19" s="56">
        <v>31329</v>
      </c>
      <c r="H19" s="56">
        <v>0</v>
      </c>
      <c r="I19" s="58" t="s">
        <v>53</v>
      </c>
      <c r="J19" s="56">
        <v>0</v>
      </c>
      <c r="K19" s="55" t="s">
        <v>54</v>
      </c>
    </row>
    <row r="20" spans="1:11" ht="51.75" customHeight="1" hidden="1">
      <c r="A20" s="53"/>
      <c r="B20" s="54"/>
      <c r="C20" s="54"/>
      <c r="D20" s="55"/>
      <c r="E20" s="56"/>
      <c r="F20" s="56"/>
      <c r="G20" s="56"/>
      <c r="H20" s="56"/>
      <c r="I20" s="58"/>
      <c r="J20" s="56"/>
      <c r="K20" s="55"/>
    </row>
    <row r="21" spans="1:11" ht="51.75" customHeight="1">
      <c r="A21" s="53">
        <v>9</v>
      </c>
      <c r="B21" s="54" t="s">
        <v>191</v>
      </c>
      <c r="C21" s="54" t="s">
        <v>194</v>
      </c>
      <c r="D21" s="55" t="s">
        <v>235</v>
      </c>
      <c r="E21" s="56">
        <v>248658</v>
      </c>
      <c r="F21" s="56">
        <v>248658</v>
      </c>
      <c r="G21" s="56">
        <v>248658</v>
      </c>
      <c r="H21" s="56">
        <v>0</v>
      </c>
      <c r="I21" s="58" t="s">
        <v>53</v>
      </c>
      <c r="J21" s="56">
        <v>0</v>
      </c>
      <c r="K21" s="55" t="s">
        <v>54</v>
      </c>
    </row>
    <row r="22" spans="1:11" ht="51.75" customHeight="1">
      <c r="A22" s="53">
        <v>10</v>
      </c>
      <c r="B22" s="54" t="s">
        <v>191</v>
      </c>
      <c r="C22" s="54" t="s">
        <v>194</v>
      </c>
      <c r="D22" s="55" t="s">
        <v>223</v>
      </c>
      <c r="E22" s="56">
        <v>200000</v>
      </c>
      <c r="F22" s="56">
        <v>200000</v>
      </c>
      <c r="G22" s="56">
        <v>200000</v>
      </c>
      <c r="H22" s="56">
        <v>0</v>
      </c>
      <c r="I22" s="58" t="s">
        <v>53</v>
      </c>
      <c r="J22" s="56">
        <v>0</v>
      </c>
      <c r="K22" s="55" t="s">
        <v>54</v>
      </c>
    </row>
    <row r="23" spans="1:11" ht="51.75" customHeight="1">
      <c r="A23" s="53">
        <v>11</v>
      </c>
      <c r="B23" s="54" t="s">
        <v>191</v>
      </c>
      <c r="C23" s="54" t="s">
        <v>194</v>
      </c>
      <c r="D23" s="55" t="s">
        <v>224</v>
      </c>
      <c r="E23" s="56">
        <v>27000</v>
      </c>
      <c r="F23" s="56">
        <v>27000</v>
      </c>
      <c r="G23" s="56">
        <v>27000</v>
      </c>
      <c r="H23" s="56">
        <v>0</v>
      </c>
      <c r="I23" s="58" t="s">
        <v>53</v>
      </c>
      <c r="J23" s="56">
        <v>0</v>
      </c>
      <c r="K23" s="55" t="s">
        <v>54</v>
      </c>
    </row>
    <row r="24" spans="1:11" ht="51.75" customHeight="1">
      <c r="A24" s="53">
        <v>12</v>
      </c>
      <c r="B24" s="54" t="s">
        <v>191</v>
      </c>
      <c r="C24" s="54" t="s">
        <v>194</v>
      </c>
      <c r="D24" s="55" t="s">
        <v>237</v>
      </c>
      <c r="E24" s="56">
        <v>8000</v>
      </c>
      <c r="F24" s="56">
        <v>8000</v>
      </c>
      <c r="G24" s="56">
        <v>8000</v>
      </c>
      <c r="H24" s="56">
        <v>0</v>
      </c>
      <c r="I24" s="58" t="s">
        <v>53</v>
      </c>
      <c r="J24" s="56">
        <v>0</v>
      </c>
      <c r="K24" s="55" t="s">
        <v>54</v>
      </c>
    </row>
    <row r="25" spans="1:11" ht="51.75" customHeight="1">
      <c r="A25" s="53">
        <v>13</v>
      </c>
      <c r="B25" s="54" t="s">
        <v>191</v>
      </c>
      <c r="C25" s="54" t="s">
        <v>194</v>
      </c>
      <c r="D25" s="55" t="s">
        <v>238</v>
      </c>
      <c r="E25" s="56">
        <v>12000</v>
      </c>
      <c r="F25" s="56">
        <v>12000</v>
      </c>
      <c r="G25" s="56">
        <v>12000</v>
      </c>
      <c r="H25" s="56">
        <v>0</v>
      </c>
      <c r="I25" s="58" t="s">
        <v>53</v>
      </c>
      <c r="J25" s="56">
        <v>0</v>
      </c>
      <c r="K25" s="55" t="s">
        <v>54</v>
      </c>
    </row>
    <row r="26" spans="1:11" ht="51.75" customHeight="1">
      <c r="A26" s="53">
        <v>13</v>
      </c>
      <c r="B26" s="54" t="s">
        <v>62</v>
      </c>
      <c r="C26" s="54" t="s">
        <v>136</v>
      </c>
      <c r="D26" s="55" t="s">
        <v>225</v>
      </c>
      <c r="E26" s="56">
        <v>26000</v>
      </c>
      <c r="F26" s="56">
        <v>26000</v>
      </c>
      <c r="G26" s="56">
        <v>26000</v>
      </c>
      <c r="H26" s="56">
        <v>0</v>
      </c>
      <c r="I26" s="58" t="s">
        <v>53</v>
      </c>
      <c r="J26" s="56">
        <v>0</v>
      </c>
      <c r="K26" s="55" t="s">
        <v>54</v>
      </c>
    </row>
    <row r="27" spans="1:11" ht="51.75" customHeight="1">
      <c r="A27" s="53">
        <v>14</v>
      </c>
      <c r="B27" s="54" t="s">
        <v>62</v>
      </c>
      <c r="C27" s="54" t="s">
        <v>63</v>
      </c>
      <c r="D27" s="55" t="s">
        <v>226</v>
      </c>
      <c r="E27" s="56">
        <v>11822</v>
      </c>
      <c r="F27" s="56">
        <v>11822</v>
      </c>
      <c r="G27" s="56">
        <v>11822</v>
      </c>
      <c r="H27" s="56">
        <v>0</v>
      </c>
      <c r="I27" s="58" t="s">
        <v>53</v>
      </c>
      <c r="J27" s="56">
        <v>0</v>
      </c>
      <c r="K27" s="55" t="s">
        <v>54</v>
      </c>
    </row>
    <row r="28" spans="1:11" ht="51.75" customHeight="1">
      <c r="A28" s="53">
        <v>15</v>
      </c>
      <c r="B28" s="54" t="s">
        <v>62</v>
      </c>
      <c r="C28" s="54" t="s">
        <v>136</v>
      </c>
      <c r="D28" s="55" t="s">
        <v>227</v>
      </c>
      <c r="E28" s="56">
        <v>70000</v>
      </c>
      <c r="F28" s="56">
        <v>70000</v>
      </c>
      <c r="G28" s="56">
        <v>70000</v>
      </c>
      <c r="H28" s="56">
        <v>0</v>
      </c>
      <c r="I28" s="58" t="s">
        <v>53</v>
      </c>
      <c r="J28" s="56">
        <v>0</v>
      </c>
      <c r="K28" s="55" t="s">
        <v>54</v>
      </c>
    </row>
    <row r="29" spans="1:11" ht="51.75" customHeight="1">
      <c r="A29" s="53">
        <v>16</v>
      </c>
      <c r="B29" s="54" t="s">
        <v>62</v>
      </c>
      <c r="C29" s="54" t="s">
        <v>136</v>
      </c>
      <c r="D29" s="55" t="s">
        <v>228</v>
      </c>
      <c r="E29" s="56">
        <v>98000</v>
      </c>
      <c r="F29" s="56">
        <v>98000</v>
      </c>
      <c r="G29" s="56">
        <v>98000</v>
      </c>
      <c r="H29" s="56">
        <v>0</v>
      </c>
      <c r="I29" s="58" t="s">
        <v>53</v>
      </c>
      <c r="J29" s="56">
        <v>0</v>
      </c>
      <c r="K29" s="55" t="s">
        <v>54</v>
      </c>
    </row>
    <row r="30" spans="1:11" ht="51.75" customHeight="1">
      <c r="A30" s="53">
        <v>17</v>
      </c>
      <c r="B30" s="54" t="s">
        <v>209</v>
      </c>
      <c r="C30" s="54" t="s">
        <v>211</v>
      </c>
      <c r="D30" s="55" t="s">
        <v>229</v>
      </c>
      <c r="E30" s="56">
        <v>15900</v>
      </c>
      <c r="F30" s="56">
        <v>15900</v>
      </c>
      <c r="G30" s="56">
        <v>15900</v>
      </c>
      <c r="H30" s="56">
        <v>0</v>
      </c>
      <c r="I30" s="58" t="s">
        <v>53</v>
      </c>
      <c r="J30" s="56">
        <v>0</v>
      </c>
      <c r="K30" s="55" t="s">
        <v>54</v>
      </c>
    </row>
    <row r="31" spans="1:11" ht="51.75" customHeight="1">
      <c r="A31" s="53">
        <v>18</v>
      </c>
      <c r="B31" s="54" t="s">
        <v>209</v>
      </c>
      <c r="C31" s="54" t="s">
        <v>211</v>
      </c>
      <c r="D31" s="55" t="s">
        <v>230</v>
      </c>
      <c r="E31" s="56">
        <v>15000</v>
      </c>
      <c r="F31" s="56">
        <v>15000</v>
      </c>
      <c r="G31" s="56">
        <v>15000</v>
      </c>
      <c r="H31" s="56">
        <v>0</v>
      </c>
      <c r="I31" s="58" t="s">
        <v>53</v>
      </c>
      <c r="J31" s="56">
        <v>0</v>
      </c>
      <c r="K31" s="55" t="s">
        <v>54</v>
      </c>
    </row>
    <row r="32" spans="1:11" ht="51.75" customHeight="1">
      <c r="A32" s="53">
        <v>19</v>
      </c>
      <c r="B32" s="54" t="s">
        <v>209</v>
      </c>
      <c r="C32" s="54" t="s">
        <v>211</v>
      </c>
      <c r="D32" s="55" t="s">
        <v>231</v>
      </c>
      <c r="E32" s="56">
        <v>15000</v>
      </c>
      <c r="F32" s="56">
        <v>15000</v>
      </c>
      <c r="G32" s="56">
        <v>15000</v>
      </c>
      <c r="H32" s="56">
        <v>0</v>
      </c>
      <c r="I32" s="58" t="s">
        <v>53</v>
      </c>
      <c r="J32" s="56">
        <v>0</v>
      </c>
      <c r="K32" s="55" t="s">
        <v>54</v>
      </c>
    </row>
    <row r="33" spans="1:11" ht="51.75" customHeight="1">
      <c r="A33" s="53">
        <v>20</v>
      </c>
      <c r="B33" s="54" t="s">
        <v>209</v>
      </c>
      <c r="C33" s="54" t="s">
        <v>211</v>
      </c>
      <c r="D33" s="55" t="s">
        <v>232</v>
      </c>
      <c r="E33" s="56">
        <v>5000</v>
      </c>
      <c r="F33" s="56">
        <v>5000</v>
      </c>
      <c r="G33" s="56">
        <v>5000</v>
      </c>
      <c r="H33" s="56">
        <v>0</v>
      </c>
      <c r="I33" s="58" t="s">
        <v>53</v>
      </c>
      <c r="J33" s="56">
        <v>0</v>
      </c>
      <c r="K33" s="55" t="s">
        <v>54</v>
      </c>
    </row>
    <row r="34" spans="1:11" ht="51.75" customHeight="1">
      <c r="A34" s="53">
        <v>21</v>
      </c>
      <c r="B34" s="54" t="s">
        <v>209</v>
      </c>
      <c r="C34" s="54" t="s">
        <v>211</v>
      </c>
      <c r="D34" s="55" t="s">
        <v>233</v>
      </c>
      <c r="E34" s="56">
        <v>4000</v>
      </c>
      <c r="F34" s="56">
        <v>4000</v>
      </c>
      <c r="G34" s="56">
        <v>4000</v>
      </c>
      <c r="H34" s="56">
        <v>0</v>
      </c>
      <c r="I34" s="58" t="s">
        <v>53</v>
      </c>
      <c r="J34" s="56">
        <v>0</v>
      </c>
      <c r="K34" s="55" t="s">
        <v>54</v>
      </c>
    </row>
    <row r="35" spans="1:11" ht="12.75">
      <c r="A35" s="420" t="s">
        <v>1</v>
      </c>
      <c r="B35" s="420"/>
      <c r="C35" s="420"/>
      <c r="D35" s="420"/>
      <c r="E35" s="56">
        <f aca="true" t="shared" si="0" ref="E35:J35">SUM(E12:E34)</f>
        <v>2210240</v>
      </c>
      <c r="F35" s="56">
        <f t="shared" si="0"/>
        <v>2210240</v>
      </c>
      <c r="G35" s="56">
        <f t="shared" si="0"/>
        <v>2010240</v>
      </c>
      <c r="H35" s="56">
        <f t="shared" si="0"/>
        <v>200000</v>
      </c>
      <c r="I35" s="56">
        <f t="shared" si="0"/>
        <v>0</v>
      </c>
      <c r="J35" s="56">
        <f t="shared" si="0"/>
        <v>0</v>
      </c>
      <c r="K35" s="59" t="s">
        <v>69</v>
      </c>
    </row>
    <row r="36" spans="1:11" ht="12.75">
      <c r="A36" s="29"/>
      <c r="B36" s="29"/>
      <c r="C36" s="29"/>
      <c r="D36" s="29"/>
      <c r="E36" s="47"/>
      <c r="F36" s="47"/>
      <c r="G36" s="47"/>
      <c r="H36" s="47"/>
      <c r="I36" s="47"/>
      <c r="J36" s="47"/>
      <c r="K36" s="29"/>
    </row>
    <row r="37" spans="1:11" ht="12.75">
      <c r="A37" s="29" t="s">
        <v>70</v>
      </c>
      <c r="B37" s="29"/>
      <c r="C37" s="29"/>
      <c r="D37" s="29"/>
      <c r="E37" s="47"/>
      <c r="F37" s="47"/>
      <c r="G37" s="47"/>
      <c r="H37" s="47"/>
      <c r="I37" s="47"/>
      <c r="J37" s="47"/>
      <c r="K37" s="29"/>
    </row>
    <row r="38" spans="1:11" ht="12.75">
      <c r="A38" s="29" t="s">
        <v>71</v>
      </c>
      <c r="B38" s="29"/>
      <c r="C38" s="29"/>
      <c r="D38" s="29"/>
      <c r="E38" s="47"/>
      <c r="F38" s="47"/>
      <c r="G38" s="47"/>
      <c r="H38" s="47"/>
      <c r="I38" s="47"/>
      <c r="J38" s="47"/>
      <c r="K38" s="29"/>
    </row>
    <row r="39" spans="1:11" ht="12.75">
      <c r="A39" s="29" t="s">
        <v>72</v>
      </c>
      <c r="B39" s="29"/>
      <c r="C39" s="29"/>
      <c r="D39" s="29"/>
      <c r="E39" s="47"/>
      <c r="F39" s="47"/>
      <c r="G39" s="47"/>
      <c r="H39" s="47"/>
      <c r="I39" s="47"/>
      <c r="J39" s="47"/>
      <c r="K39" s="29"/>
    </row>
    <row r="40" spans="1:11" ht="12.75">
      <c r="A40" s="29" t="s">
        <v>73</v>
      </c>
      <c r="B40" s="29"/>
      <c r="C40" s="29"/>
      <c r="D40" s="29"/>
      <c r="E40" s="47"/>
      <c r="F40" s="47"/>
      <c r="G40" s="47"/>
      <c r="H40" s="47"/>
      <c r="I40" s="47"/>
      <c r="J40" s="47"/>
      <c r="K40" s="29"/>
    </row>
    <row r="41" spans="1:11" ht="12.75">
      <c r="A41" s="29" t="s">
        <v>74</v>
      </c>
      <c r="B41" s="29"/>
      <c r="C41" s="29"/>
      <c r="D41" s="29"/>
      <c r="E41" s="47"/>
      <c r="F41" s="47"/>
      <c r="G41" s="47"/>
      <c r="H41" s="47"/>
      <c r="I41" s="47"/>
      <c r="J41" s="47"/>
      <c r="K41" s="29"/>
    </row>
    <row r="42" spans="1:11" ht="12.75">
      <c r="A42" s="37" t="s">
        <v>74</v>
      </c>
      <c r="B42" s="29"/>
      <c r="C42" s="29"/>
      <c r="D42" s="29"/>
      <c r="E42" s="47"/>
      <c r="F42" s="47"/>
      <c r="G42" s="47"/>
      <c r="H42" s="47"/>
      <c r="I42" s="47"/>
      <c r="J42" s="47"/>
      <c r="K42" s="29"/>
    </row>
    <row r="43" spans="1:11" ht="12.75">
      <c r="A43" s="29"/>
      <c r="B43" s="29"/>
      <c r="C43" s="29"/>
      <c r="D43" s="29"/>
      <c r="E43" s="47"/>
      <c r="F43" s="47"/>
      <c r="G43" s="47"/>
      <c r="H43" s="47"/>
      <c r="I43" s="47"/>
      <c r="J43" s="47"/>
      <c r="K43" s="29"/>
    </row>
  </sheetData>
  <sheetProtection/>
  <mergeCells count="15"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A35:D35"/>
    <mergeCell ref="G8:G10"/>
    <mergeCell ref="H8:H10"/>
    <mergeCell ref="G7:J7"/>
    <mergeCell ref="J8:J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7" t="s">
        <v>236</v>
      </c>
    </row>
    <row r="2" ht="12.75">
      <c r="O2" s="27" t="s">
        <v>25</v>
      </c>
    </row>
    <row r="4" spans="1:15" ht="18">
      <c r="A4" s="421" t="s">
        <v>176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8">
      <c r="A5" s="48"/>
      <c r="B5" s="48"/>
      <c r="C5" s="48"/>
      <c r="D5" s="48"/>
      <c r="E5" s="48"/>
      <c r="F5" s="49"/>
      <c r="G5" s="49"/>
      <c r="H5" s="49"/>
      <c r="I5" s="49"/>
      <c r="J5" s="49"/>
      <c r="K5" s="49"/>
      <c r="L5" s="49"/>
      <c r="M5" s="49"/>
      <c r="N5" s="49"/>
      <c r="O5" s="140"/>
    </row>
    <row r="6" spans="1:15" ht="12.75">
      <c r="A6" s="406" t="s">
        <v>37</v>
      </c>
      <c r="B6" s="406" t="s">
        <v>0</v>
      </c>
      <c r="C6" s="406" t="s">
        <v>38</v>
      </c>
      <c r="D6" s="407" t="s">
        <v>177</v>
      </c>
      <c r="E6" s="395" t="s">
        <v>178</v>
      </c>
      <c r="F6" s="402" t="s">
        <v>40</v>
      </c>
      <c r="G6" s="388" t="s">
        <v>179</v>
      </c>
      <c r="H6" s="402" t="s">
        <v>41</v>
      </c>
      <c r="I6" s="402"/>
      <c r="J6" s="402"/>
      <c r="K6" s="402"/>
      <c r="L6" s="402"/>
      <c r="M6" s="402"/>
      <c r="N6" s="402"/>
      <c r="O6" s="402" t="s">
        <v>42</v>
      </c>
    </row>
    <row r="7" spans="1:15" ht="12.75">
      <c r="A7" s="406"/>
      <c r="B7" s="406"/>
      <c r="C7" s="406"/>
      <c r="D7" s="407"/>
      <c r="E7" s="422"/>
      <c r="F7" s="402"/>
      <c r="G7" s="389"/>
      <c r="H7" s="402" t="s">
        <v>180</v>
      </c>
      <c r="I7" s="402" t="s">
        <v>44</v>
      </c>
      <c r="J7" s="402"/>
      <c r="K7" s="402"/>
      <c r="L7" s="402"/>
      <c r="M7" s="402" t="s">
        <v>111</v>
      </c>
      <c r="N7" s="402" t="s">
        <v>112</v>
      </c>
      <c r="O7" s="402"/>
    </row>
    <row r="8" spans="1:15" ht="12.75">
      <c r="A8" s="406"/>
      <c r="B8" s="406"/>
      <c r="C8" s="406"/>
      <c r="D8" s="407"/>
      <c r="E8" s="422"/>
      <c r="F8" s="402"/>
      <c r="G8" s="389"/>
      <c r="H8" s="402"/>
      <c r="I8" s="402" t="s">
        <v>45</v>
      </c>
      <c r="J8" s="424" t="s">
        <v>181</v>
      </c>
      <c r="K8" s="402" t="s">
        <v>182</v>
      </c>
      <c r="L8" s="402" t="s">
        <v>48</v>
      </c>
      <c r="M8" s="402"/>
      <c r="N8" s="402"/>
      <c r="O8" s="402"/>
    </row>
    <row r="9" spans="1:15" ht="12.75">
      <c r="A9" s="406"/>
      <c r="B9" s="406"/>
      <c r="C9" s="406"/>
      <c r="D9" s="407"/>
      <c r="E9" s="422"/>
      <c r="F9" s="402"/>
      <c r="G9" s="389"/>
      <c r="H9" s="402"/>
      <c r="I9" s="402"/>
      <c r="J9" s="424"/>
      <c r="K9" s="402"/>
      <c r="L9" s="402"/>
      <c r="M9" s="402"/>
      <c r="N9" s="402"/>
      <c r="O9" s="402"/>
    </row>
    <row r="10" spans="1:15" ht="47.25" customHeight="1">
      <c r="A10" s="406"/>
      <c r="B10" s="406"/>
      <c r="C10" s="406"/>
      <c r="D10" s="407"/>
      <c r="E10" s="423"/>
      <c r="F10" s="402"/>
      <c r="G10" s="390"/>
      <c r="H10" s="402"/>
      <c r="I10" s="402"/>
      <c r="J10" s="424"/>
      <c r="K10" s="402"/>
      <c r="L10" s="402"/>
      <c r="M10" s="402"/>
      <c r="N10" s="402"/>
      <c r="O10" s="402"/>
    </row>
    <row r="11" spans="1:15" ht="12.75">
      <c r="A11" s="51">
        <v>1</v>
      </c>
      <c r="B11" s="51">
        <v>2</v>
      </c>
      <c r="C11" s="51">
        <v>3</v>
      </c>
      <c r="D11" s="51">
        <v>4</v>
      </c>
      <c r="E11" s="51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</row>
    <row r="12" spans="1:15" ht="102" customHeight="1">
      <c r="A12" s="141" t="s">
        <v>49</v>
      </c>
      <c r="B12" s="142" t="s">
        <v>50</v>
      </c>
      <c r="C12" s="142" t="s">
        <v>51</v>
      </c>
      <c r="D12" s="143" t="s">
        <v>183</v>
      </c>
      <c r="E12" s="141" t="s">
        <v>184</v>
      </c>
      <c r="F12" s="144">
        <f>G12+H12+M12</f>
        <v>5436371</v>
      </c>
      <c r="G12" s="144">
        <v>1211236</v>
      </c>
      <c r="H12" s="144">
        <f>I12+J12+659148</f>
        <v>2667977</v>
      </c>
      <c r="I12" s="144">
        <v>162367</v>
      </c>
      <c r="J12" s="144">
        <v>1846462</v>
      </c>
      <c r="K12" s="145" t="s">
        <v>185</v>
      </c>
      <c r="L12" s="144">
        <v>0</v>
      </c>
      <c r="M12" s="144">
        <v>1557158</v>
      </c>
      <c r="N12" s="144">
        <v>0</v>
      </c>
      <c r="O12" s="145" t="s">
        <v>188</v>
      </c>
    </row>
    <row r="13" spans="1:15" ht="51" hidden="1">
      <c r="A13" s="146" t="s">
        <v>55</v>
      </c>
      <c r="B13" s="147"/>
      <c r="C13" s="147"/>
      <c r="D13" s="147"/>
      <c r="E13" s="147"/>
      <c r="F13" s="148"/>
      <c r="G13" s="148"/>
      <c r="H13" s="148"/>
      <c r="I13" s="148"/>
      <c r="J13" s="148"/>
      <c r="K13" s="149" t="s">
        <v>53</v>
      </c>
      <c r="L13" s="148"/>
      <c r="M13" s="148"/>
      <c r="N13" s="148"/>
      <c r="O13" s="148"/>
    </row>
    <row r="14" spans="1:15" ht="51" hidden="1">
      <c r="A14" s="146" t="s">
        <v>57</v>
      </c>
      <c r="B14" s="147"/>
      <c r="C14" s="147"/>
      <c r="D14" s="147"/>
      <c r="E14" s="147"/>
      <c r="F14" s="148"/>
      <c r="G14" s="148"/>
      <c r="H14" s="148"/>
      <c r="I14" s="148"/>
      <c r="J14" s="148"/>
      <c r="K14" s="149" t="s">
        <v>53</v>
      </c>
      <c r="L14" s="148"/>
      <c r="M14" s="148"/>
      <c r="N14" s="148"/>
      <c r="O14" s="148"/>
    </row>
    <row r="15" spans="1:15" ht="51" hidden="1">
      <c r="A15" s="146" t="s">
        <v>61</v>
      </c>
      <c r="B15" s="147"/>
      <c r="C15" s="147"/>
      <c r="D15" s="147"/>
      <c r="E15" s="147"/>
      <c r="F15" s="148"/>
      <c r="G15" s="148"/>
      <c r="H15" s="148"/>
      <c r="I15" s="148"/>
      <c r="J15" s="148"/>
      <c r="K15" s="150" t="s">
        <v>53</v>
      </c>
      <c r="L15" s="148"/>
      <c r="M15" s="148"/>
      <c r="N15" s="148"/>
      <c r="O15" s="151"/>
    </row>
    <row r="16" spans="1:15" ht="12.75">
      <c r="A16" s="420" t="s">
        <v>1</v>
      </c>
      <c r="B16" s="420"/>
      <c r="C16" s="420"/>
      <c r="D16" s="420"/>
      <c r="E16" s="108"/>
      <c r="F16" s="56">
        <f>F12+F13+F14+F15</f>
        <v>5436371</v>
      </c>
      <c r="G16" s="56">
        <f>G12+G13+G14+G15</f>
        <v>1211236</v>
      </c>
      <c r="H16" s="56">
        <f>H12+H13+H14+H15</f>
        <v>2667977</v>
      </c>
      <c r="I16" s="56">
        <f>I12+I13+I14+I15</f>
        <v>162367</v>
      </c>
      <c r="J16" s="56">
        <f>J12+J13+J14+J15</f>
        <v>1846462</v>
      </c>
      <c r="K16" s="56">
        <v>659148</v>
      </c>
      <c r="L16" s="56">
        <f>L12+L13+L14+L15</f>
        <v>0</v>
      </c>
      <c r="M16" s="56">
        <f>M12+M13+M14+M15</f>
        <v>1557158</v>
      </c>
      <c r="N16" s="56">
        <f>N12+N13+N14+N15</f>
        <v>0</v>
      </c>
      <c r="O16" s="102" t="s">
        <v>69</v>
      </c>
    </row>
    <row r="17" spans="1:15" ht="12.75">
      <c r="A17" s="29"/>
      <c r="B17" s="29"/>
      <c r="C17" s="29"/>
      <c r="D17" s="29"/>
      <c r="E17" s="29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ht="12.75">
      <c r="A18" s="29" t="s">
        <v>70</v>
      </c>
      <c r="B18" s="29"/>
      <c r="C18" s="29"/>
      <c r="D18" s="29"/>
      <c r="E18" s="29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.75">
      <c r="A19" s="29" t="s">
        <v>71</v>
      </c>
      <c r="B19" s="29"/>
      <c r="C19" s="29"/>
      <c r="D19" s="29"/>
      <c r="E19" s="29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29" t="s">
        <v>72</v>
      </c>
      <c r="B20" s="29"/>
      <c r="C20" s="29"/>
      <c r="D20" s="29"/>
      <c r="E20" s="29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ht="12.75">
      <c r="A21" s="29" t="s">
        <v>73</v>
      </c>
      <c r="B21" s="29"/>
      <c r="C21" s="29"/>
      <c r="D21" s="29"/>
      <c r="E21" s="29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ht="12.75">
      <c r="A22" s="29" t="s">
        <v>186</v>
      </c>
      <c r="B22" s="29"/>
      <c r="C22" s="29"/>
      <c r="D22" s="29"/>
      <c r="E22" s="29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2.75">
      <c r="A23" s="37" t="s">
        <v>187</v>
      </c>
      <c r="B23" s="29"/>
      <c r="C23" s="29"/>
      <c r="D23" s="29"/>
      <c r="E23" s="29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2.75">
      <c r="A24" s="29" t="s">
        <v>187</v>
      </c>
      <c r="B24" s="29"/>
      <c r="C24" s="29"/>
      <c r="D24" s="29"/>
      <c r="E24" s="29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2.75">
      <c r="A25" s="29"/>
      <c r="B25" s="29"/>
      <c r="C25" s="29"/>
      <c r="D25" s="29"/>
      <c r="E25" s="29"/>
      <c r="F25" s="47"/>
      <c r="G25" s="47"/>
      <c r="H25" s="47"/>
      <c r="I25" s="47"/>
      <c r="J25" s="47"/>
      <c r="K25" s="47"/>
      <c r="L25" s="47"/>
      <c r="M25" s="47"/>
      <c r="N25" s="47"/>
      <c r="O25" s="47"/>
    </row>
  </sheetData>
  <sheetProtection/>
  <mergeCells count="19">
    <mergeCell ref="A16:D16"/>
    <mergeCell ref="H7:H10"/>
    <mergeCell ref="I7:L7"/>
    <mergeCell ref="M7:M10"/>
    <mergeCell ref="N7:N10"/>
    <mergeCell ref="I8:I10"/>
    <mergeCell ref="J8:J10"/>
    <mergeCell ref="K8:K10"/>
    <mergeCell ref="L8:L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29"/>
      <c r="B1" s="29"/>
      <c r="C1" s="29"/>
      <c r="D1" s="153"/>
      <c r="E1" s="27"/>
      <c r="F1" s="153"/>
      <c r="G1" s="27" t="s">
        <v>221</v>
      </c>
    </row>
    <row r="2" spans="1:7" ht="12.75">
      <c r="A2" s="29"/>
      <c r="B2" s="29"/>
      <c r="C2" s="29"/>
      <c r="D2" s="27"/>
      <c r="E2" s="27"/>
      <c r="F2" s="27"/>
      <c r="G2" s="27" t="s">
        <v>25</v>
      </c>
    </row>
    <row r="3" spans="1:8" ht="15.75">
      <c r="A3" s="425"/>
      <c r="B3" s="425"/>
      <c r="C3" s="425"/>
      <c r="D3" s="425"/>
      <c r="E3" s="425"/>
      <c r="F3" s="425"/>
      <c r="G3" s="425"/>
      <c r="H3" s="425"/>
    </row>
    <row r="4" spans="5:8" ht="12.75">
      <c r="E4" s="154"/>
      <c r="F4" s="155"/>
      <c r="G4" s="155"/>
      <c r="H4" s="156"/>
    </row>
    <row r="5" spans="5:8" ht="12.75">
      <c r="E5" s="154"/>
      <c r="F5" s="426"/>
      <c r="G5" s="426"/>
      <c r="H5" s="158"/>
    </row>
    <row r="6" spans="1:8" ht="15.75">
      <c r="A6" s="401" t="s">
        <v>216</v>
      </c>
      <c r="B6" s="401"/>
      <c r="C6" s="401"/>
      <c r="D6" s="401"/>
      <c r="E6" s="401"/>
      <c r="F6" s="157"/>
      <c r="G6" s="157"/>
      <c r="H6" s="158"/>
    </row>
    <row r="7" spans="4:8" ht="12.75">
      <c r="D7" s="29"/>
      <c r="E7" s="159"/>
      <c r="F7" s="160"/>
      <c r="G7" s="160"/>
      <c r="H7" s="161"/>
    </row>
    <row r="8" spans="1:8" ht="12.75">
      <c r="A8" s="406" t="s">
        <v>37</v>
      </c>
      <c r="B8" s="406" t="s">
        <v>0</v>
      </c>
      <c r="C8" s="406" t="s">
        <v>3</v>
      </c>
      <c r="D8" s="407" t="s">
        <v>217</v>
      </c>
      <c r="E8" s="388" t="s">
        <v>218</v>
      </c>
      <c r="F8" s="162"/>
      <c r="G8" s="162"/>
      <c r="H8" s="163"/>
    </row>
    <row r="9" spans="1:8" ht="12.75">
      <c r="A9" s="406"/>
      <c r="B9" s="406"/>
      <c r="C9" s="406"/>
      <c r="D9" s="407"/>
      <c r="E9" s="389"/>
      <c r="F9" s="155"/>
      <c r="G9" s="155"/>
      <c r="H9" s="164"/>
    </row>
    <row r="10" spans="1:8" ht="12.75">
      <c r="A10" s="406"/>
      <c r="B10" s="406"/>
      <c r="C10" s="406"/>
      <c r="D10" s="407"/>
      <c r="E10" s="390"/>
      <c r="F10" s="162"/>
      <c r="G10" s="162"/>
      <c r="H10" s="163"/>
    </row>
    <row r="11" spans="1:8" ht="12.75">
      <c r="A11" s="51">
        <v>1</v>
      </c>
      <c r="B11" s="51">
        <v>2</v>
      </c>
      <c r="C11" s="51">
        <v>3</v>
      </c>
      <c r="D11" s="51">
        <v>4</v>
      </c>
      <c r="E11" s="52">
        <v>5</v>
      </c>
      <c r="F11" s="155"/>
      <c r="G11" s="155"/>
      <c r="H11" s="164"/>
    </row>
    <row r="12" spans="1:8" ht="33" customHeight="1">
      <c r="A12" s="165">
        <v>1</v>
      </c>
      <c r="B12" s="165">
        <v>150</v>
      </c>
      <c r="C12" s="165">
        <v>15011</v>
      </c>
      <c r="D12" s="166" t="s">
        <v>219</v>
      </c>
      <c r="E12" s="167">
        <v>10605</v>
      </c>
      <c r="F12" s="162"/>
      <c r="G12" s="162"/>
      <c r="H12" s="163"/>
    </row>
    <row r="13" spans="1:8" ht="28.5" customHeight="1">
      <c r="A13" s="168">
        <v>2</v>
      </c>
      <c r="B13" s="168">
        <v>750</v>
      </c>
      <c r="C13" s="168">
        <v>75095</v>
      </c>
      <c r="D13" s="169" t="s">
        <v>219</v>
      </c>
      <c r="E13" s="170">
        <v>10860</v>
      </c>
      <c r="F13" s="155"/>
      <c r="G13" s="155"/>
      <c r="H13" s="164"/>
    </row>
    <row r="14" spans="1:8" ht="12.75">
      <c r="A14" s="168">
        <v>3</v>
      </c>
      <c r="B14" s="171" t="s">
        <v>191</v>
      </c>
      <c r="C14" s="171" t="s">
        <v>194</v>
      </c>
      <c r="D14" s="168" t="s">
        <v>220</v>
      </c>
      <c r="E14" s="170">
        <v>400000</v>
      </c>
      <c r="F14" s="155"/>
      <c r="G14" s="155"/>
      <c r="H14" s="136"/>
    </row>
    <row r="15" spans="1:8" ht="12.75">
      <c r="A15" s="168"/>
      <c r="B15" s="168"/>
      <c r="C15" s="168"/>
      <c r="D15" s="168"/>
      <c r="E15" s="170"/>
      <c r="F15" s="155"/>
      <c r="G15" s="155"/>
      <c r="H15" s="136"/>
    </row>
    <row r="16" spans="1:8" ht="12.75">
      <c r="A16" s="172"/>
      <c r="B16" s="172"/>
      <c r="C16" s="172"/>
      <c r="D16" s="172"/>
      <c r="E16" s="173"/>
      <c r="F16" s="155"/>
      <c r="G16" s="155"/>
      <c r="H16" s="136"/>
    </row>
    <row r="17" spans="1:8" ht="12.75">
      <c r="A17" s="403" t="s">
        <v>1</v>
      </c>
      <c r="B17" s="404"/>
      <c r="C17" s="404"/>
      <c r="D17" s="405"/>
      <c r="E17" s="103">
        <f>E12+E13+E14+E15+E16</f>
        <v>421465</v>
      </c>
      <c r="F17" s="155"/>
      <c r="G17" s="155"/>
      <c r="H17" s="136"/>
    </row>
    <row r="18" spans="1:8" ht="12.75">
      <c r="A18" s="136"/>
      <c r="B18" s="136"/>
      <c r="C18" s="136"/>
      <c r="D18" s="155"/>
      <c r="E18" s="155"/>
      <c r="F18" s="155"/>
      <c r="G18" s="155"/>
      <c r="H18" s="136"/>
    </row>
    <row r="19" spans="1:8" ht="12.75" hidden="1">
      <c r="A19" s="136"/>
      <c r="B19" s="136"/>
      <c r="C19" s="136"/>
      <c r="D19" s="155"/>
      <c r="E19" s="155"/>
      <c r="F19" s="155"/>
      <c r="G19" s="155"/>
      <c r="H19" s="136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</sheetData>
  <sheetProtection/>
  <mergeCells count="9">
    <mergeCell ref="A17:D17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H17" sqref="H17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57421875" style="0" customWidth="1"/>
    <col min="6" max="6" width="16.57421875" style="0" customWidth="1"/>
  </cols>
  <sheetData>
    <row r="1" spans="6:7" ht="12.75">
      <c r="F1" s="27" t="s">
        <v>381</v>
      </c>
      <c r="G1" s="27"/>
    </row>
    <row r="2" spans="6:7" ht="12.75">
      <c r="F2" s="27" t="s">
        <v>382</v>
      </c>
      <c r="G2" s="27"/>
    </row>
    <row r="4" spans="1:6" ht="15.75">
      <c r="A4" s="432" t="s">
        <v>383</v>
      </c>
      <c r="B4" s="432"/>
      <c r="C4" s="432"/>
      <c r="D4" s="432"/>
      <c r="E4" s="29"/>
      <c r="F4" s="29"/>
    </row>
    <row r="5" spans="1:6" ht="12.75">
      <c r="A5" s="109"/>
      <c r="B5" s="29"/>
      <c r="C5" s="29"/>
      <c r="D5" s="29"/>
      <c r="E5" s="29"/>
      <c r="F5" s="29"/>
    </row>
    <row r="6" spans="1:6" ht="12.75">
      <c r="A6" s="29"/>
      <c r="B6" s="29"/>
      <c r="C6" s="29"/>
      <c r="D6" s="110"/>
      <c r="E6" s="29"/>
      <c r="F6" s="29"/>
    </row>
    <row r="7" spans="1:6" ht="12.75">
      <c r="A7" s="406" t="s">
        <v>37</v>
      </c>
      <c r="B7" s="406" t="s">
        <v>140</v>
      </c>
      <c r="C7" s="407" t="s">
        <v>141</v>
      </c>
      <c r="D7" s="407" t="s">
        <v>393</v>
      </c>
      <c r="E7" s="433" t="s">
        <v>142</v>
      </c>
      <c r="F7" s="427" t="s">
        <v>394</v>
      </c>
    </row>
    <row r="8" spans="1:6" ht="12.75">
      <c r="A8" s="406"/>
      <c r="B8" s="406"/>
      <c r="C8" s="406"/>
      <c r="D8" s="407"/>
      <c r="E8" s="434"/>
      <c r="F8" s="428"/>
    </row>
    <row r="9" spans="1:6" ht="12.75">
      <c r="A9" s="406"/>
      <c r="B9" s="406"/>
      <c r="C9" s="406"/>
      <c r="D9" s="407"/>
      <c r="E9" s="435"/>
      <c r="F9" s="429"/>
    </row>
    <row r="10" spans="1:6" ht="12.75">
      <c r="A10" s="111">
        <v>1</v>
      </c>
      <c r="B10" s="111">
        <v>2</v>
      </c>
      <c r="C10" s="111">
        <v>3</v>
      </c>
      <c r="D10" s="112">
        <v>4</v>
      </c>
      <c r="E10" s="113">
        <v>5</v>
      </c>
      <c r="F10" s="113">
        <v>6</v>
      </c>
    </row>
    <row r="11" spans="1:6" ht="12.75">
      <c r="A11" s="114" t="s">
        <v>49</v>
      </c>
      <c r="B11" s="115" t="s">
        <v>143</v>
      </c>
      <c r="C11" s="114"/>
      <c r="D11" s="116">
        <v>30155669</v>
      </c>
      <c r="E11" s="116">
        <v>2448</v>
      </c>
      <c r="F11" s="116">
        <f>D11+E11</f>
        <v>30158117</v>
      </c>
    </row>
    <row r="12" spans="1:6" ht="12.75">
      <c r="A12" s="114" t="s">
        <v>55</v>
      </c>
      <c r="B12" s="115" t="s">
        <v>144</v>
      </c>
      <c r="C12" s="114"/>
      <c r="D12" s="116">
        <v>31480869</v>
      </c>
      <c r="E12" s="117">
        <v>250348</v>
      </c>
      <c r="F12" s="116">
        <f>D12+E12</f>
        <v>31731217</v>
      </c>
    </row>
    <row r="13" spans="1:6" ht="12.75">
      <c r="A13" s="114" t="s">
        <v>57</v>
      </c>
      <c r="B13" s="115" t="s">
        <v>145</v>
      </c>
      <c r="C13" s="118"/>
      <c r="D13" s="119">
        <f>D11-D12</f>
        <v>-1325200</v>
      </c>
      <c r="E13" s="119">
        <f>E11-E12</f>
        <v>-247900</v>
      </c>
      <c r="F13" s="119">
        <f>F11-F12</f>
        <v>-1573100</v>
      </c>
    </row>
    <row r="14" spans="1:6" ht="12.75">
      <c r="A14" s="430" t="s">
        <v>146</v>
      </c>
      <c r="B14" s="431"/>
      <c r="C14" s="120"/>
      <c r="D14" s="121">
        <f>D15+D17+D18+D19+D20+D21+D16+D22</f>
        <v>1822690</v>
      </c>
      <c r="E14" s="121">
        <f>E15+E17+E18+E19+E20+E21+E16+E22</f>
        <v>247900</v>
      </c>
      <c r="F14" s="121">
        <f>F15+F17+F18+F19+F20+F21+F16+F22</f>
        <v>2070590</v>
      </c>
    </row>
    <row r="15" spans="1:6" ht="12.75">
      <c r="A15" s="114" t="s">
        <v>49</v>
      </c>
      <c r="B15" s="122" t="s">
        <v>147</v>
      </c>
      <c r="C15" s="114" t="s">
        <v>148</v>
      </c>
      <c r="D15" s="119">
        <v>0</v>
      </c>
      <c r="E15" s="119">
        <v>0</v>
      </c>
      <c r="F15" s="116">
        <f aca="true" t="shared" si="0" ref="F15:F30">D15+E15</f>
        <v>0</v>
      </c>
    </row>
    <row r="16" spans="1:6" ht="12.75">
      <c r="A16" s="123" t="s">
        <v>55</v>
      </c>
      <c r="B16" s="118" t="s">
        <v>149</v>
      </c>
      <c r="C16" s="114" t="s">
        <v>148</v>
      </c>
      <c r="D16" s="124">
        <v>1325200</v>
      </c>
      <c r="E16" s="119">
        <v>0</v>
      </c>
      <c r="F16" s="116">
        <f t="shared" si="0"/>
        <v>1325200</v>
      </c>
    </row>
    <row r="17" spans="1:6" ht="58.5" customHeight="1">
      <c r="A17" s="114" t="s">
        <v>57</v>
      </c>
      <c r="B17" s="125" t="s">
        <v>150</v>
      </c>
      <c r="C17" s="114" t="s">
        <v>151</v>
      </c>
      <c r="D17" s="119">
        <v>0</v>
      </c>
      <c r="E17" s="119">
        <v>0</v>
      </c>
      <c r="F17" s="116">
        <f t="shared" si="0"/>
        <v>0</v>
      </c>
    </row>
    <row r="18" spans="1:6" ht="12.75">
      <c r="A18" s="123" t="s">
        <v>61</v>
      </c>
      <c r="B18" s="118" t="s">
        <v>152</v>
      </c>
      <c r="C18" s="114" t="s">
        <v>153</v>
      </c>
      <c r="D18" s="119">
        <v>30000</v>
      </c>
      <c r="E18" s="119">
        <v>-30000</v>
      </c>
      <c r="F18" s="116">
        <f t="shared" si="0"/>
        <v>0</v>
      </c>
    </row>
    <row r="19" spans="1:6" ht="12.75">
      <c r="A19" s="114" t="s">
        <v>66</v>
      </c>
      <c r="B19" s="118" t="s">
        <v>154</v>
      </c>
      <c r="C19" s="114" t="s">
        <v>155</v>
      </c>
      <c r="D19" s="119">
        <v>0</v>
      </c>
      <c r="E19" s="119">
        <v>0</v>
      </c>
      <c r="F19" s="116">
        <f t="shared" si="0"/>
        <v>0</v>
      </c>
    </row>
    <row r="20" spans="1:6" ht="12.75">
      <c r="A20" s="123" t="s">
        <v>68</v>
      </c>
      <c r="B20" s="118" t="s">
        <v>156</v>
      </c>
      <c r="C20" s="114" t="s">
        <v>157</v>
      </c>
      <c r="D20" s="126">
        <v>0</v>
      </c>
      <c r="E20" s="119">
        <v>0</v>
      </c>
      <c r="F20" s="116">
        <f t="shared" si="0"/>
        <v>0</v>
      </c>
    </row>
    <row r="21" spans="1:6" ht="12.75">
      <c r="A21" s="114" t="s">
        <v>76</v>
      </c>
      <c r="B21" s="118" t="s">
        <v>158</v>
      </c>
      <c r="C21" s="114" t="s">
        <v>159</v>
      </c>
      <c r="D21" s="116">
        <v>0</v>
      </c>
      <c r="E21" s="119">
        <v>0</v>
      </c>
      <c r="F21" s="116">
        <f t="shared" si="0"/>
        <v>0</v>
      </c>
    </row>
    <row r="22" spans="1:6" ht="12.75">
      <c r="A22" s="114" t="s">
        <v>160</v>
      </c>
      <c r="B22" s="127" t="s">
        <v>161</v>
      </c>
      <c r="C22" s="114" t="s">
        <v>395</v>
      </c>
      <c r="D22" s="116">
        <v>467490</v>
      </c>
      <c r="E22" s="117">
        <v>277900</v>
      </c>
      <c r="F22" s="116">
        <f t="shared" si="0"/>
        <v>745390</v>
      </c>
    </row>
    <row r="23" spans="1:6" ht="12.75">
      <c r="A23" s="430" t="s">
        <v>162</v>
      </c>
      <c r="B23" s="431"/>
      <c r="C23" s="128"/>
      <c r="D23" s="129">
        <f>D24+D25+D26+D27+D28+D29+D30</f>
        <v>497490</v>
      </c>
      <c r="E23" s="129">
        <f>E24+E25+E26+E27+E28+E29+E30</f>
        <v>0</v>
      </c>
      <c r="F23" s="121">
        <f t="shared" si="0"/>
        <v>497490</v>
      </c>
    </row>
    <row r="24" spans="1:6" ht="12.75">
      <c r="A24" s="114" t="s">
        <v>49</v>
      </c>
      <c r="B24" s="118" t="s">
        <v>163</v>
      </c>
      <c r="C24" s="114" t="s">
        <v>164</v>
      </c>
      <c r="D24" s="116">
        <v>350000</v>
      </c>
      <c r="E24" s="119">
        <v>0</v>
      </c>
      <c r="F24" s="116">
        <f t="shared" si="0"/>
        <v>350000</v>
      </c>
    </row>
    <row r="25" spans="1:6" ht="12.75">
      <c r="A25" s="123" t="s">
        <v>55</v>
      </c>
      <c r="B25" s="130" t="s">
        <v>165</v>
      </c>
      <c r="C25" s="123" t="s">
        <v>164</v>
      </c>
      <c r="D25" s="131">
        <v>147490</v>
      </c>
      <c r="E25" s="119">
        <v>0</v>
      </c>
      <c r="F25" s="116">
        <f t="shared" si="0"/>
        <v>147490</v>
      </c>
    </row>
    <row r="26" spans="1:6" ht="51" customHeight="1">
      <c r="A26" s="114" t="s">
        <v>57</v>
      </c>
      <c r="B26" s="132" t="s">
        <v>166</v>
      </c>
      <c r="C26" s="114" t="s">
        <v>167</v>
      </c>
      <c r="D26" s="116">
        <v>0</v>
      </c>
      <c r="E26" s="119">
        <v>0</v>
      </c>
      <c r="F26" s="116">
        <f t="shared" si="0"/>
        <v>0</v>
      </c>
    </row>
    <row r="27" spans="1:6" ht="12.75">
      <c r="A27" s="123" t="s">
        <v>61</v>
      </c>
      <c r="B27" s="130" t="s">
        <v>168</v>
      </c>
      <c r="C27" s="123" t="s">
        <v>169</v>
      </c>
      <c r="D27" s="131">
        <v>0</v>
      </c>
      <c r="E27" s="119">
        <v>0</v>
      </c>
      <c r="F27" s="116">
        <f t="shared" si="0"/>
        <v>0</v>
      </c>
    </row>
    <row r="28" spans="1:6" ht="12.75">
      <c r="A28" s="114" t="s">
        <v>66</v>
      </c>
      <c r="B28" s="118" t="s">
        <v>170</v>
      </c>
      <c r="C28" s="114" t="s">
        <v>171</v>
      </c>
      <c r="D28" s="116">
        <v>0</v>
      </c>
      <c r="E28" s="119">
        <v>0</v>
      </c>
      <c r="F28" s="116">
        <f t="shared" si="0"/>
        <v>0</v>
      </c>
    </row>
    <row r="29" spans="1:6" ht="12.75">
      <c r="A29" s="133" t="s">
        <v>68</v>
      </c>
      <c r="B29" s="127" t="s">
        <v>172</v>
      </c>
      <c r="C29" s="133" t="s">
        <v>173</v>
      </c>
      <c r="D29" s="126">
        <v>0</v>
      </c>
      <c r="E29" s="119">
        <v>0</v>
      </c>
      <c r="F29" s="116">
        <f t="shared" si="0"/>
        <v>0</v>
      </c>
    </row>
    <row r="30" spans="1:6" ht="12.75">
      <c r="A30" s="133" t="s">
        <v>76</v>
      </c>
      <c r="B30" s="127" t="s">
        <v>174</v>
      </c>
      <c r="C30" s="134" t="s">
        <v>175</v>
      </c>
      <c r="D30" s="342">
        <v>0</v>
      </c>
      <c r="E30" s="119">
        <v>0</v>
      </c>
      <c r="F30" s="116">
        <f t="shared" si="0"/>
        <v>0</v>
      </c>
    </row>
    <row r="31" spans="1:6" ht="12.75">
      <c r="A31" s="135"/>
      <c r="B31" s="136"/>
      <c r="C31" s="137"/>
      <c r="D31" s="29"/>
      <c r="E31" s="29"/>
      <c r="F31" s="29"/>
    </row>
    <row r="33" ht="12.75">
      <c r="A33" s="175" t="s">
        <v>24</v>
      </c>
    </row>
    <row r="34" spans="1:2" ht="12.75">
      <c r="A34" s="174"/>
      <c r="B34" s="174"/>
    </row>
  </sheetData>
  <sheetProtection/>
  <mergeCells count="9">
    <mergeCell ref="F7:F9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145005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7" t="s">
        <v>134</v>
      </c>
    </row>
    <row r="2" ht="12.75">
      <c r="Q2" s="27" t="s">
        <v>25</v>
      </c>
    </row>
    <row r="3" ht="12.75">
      <c r="Q3" s="27"/>
    </row>
    <row r="4" spans="1:17" ht="12.75">
      <c r="A4" s="463" t="s">
        <v>79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</row>
    <row r="5" spans="1:17" ht="12.75">
      <c r="A5" s="60"/>
      <c r="B5" s="60"/>
      <c r="C5" s="60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87" customFormat="1" ht="9.75">
      <c r="A6" s="464" t="s">
        <v>37</v>
      </c>
      <c r="B6" s="464" t="s">
        <v>80</v>
      </c>
      <c r="C6" s="465" t="s">
        <v>81</v>
      </c>
      <c r="D6" s="466" t="s">
        <v>82</v>
      </c>
      <c r="E6" s="462" t="s">
        <v>83</v>
      </c>
      <c r="F6" s="461" t="s">
        <v>6</v>
      </c>
      <c r="G6" s="461"/>
      <c r="H6" s="461" t="s">
        <v>41</v>
      </c>
      <c r="I6" s="461"/>
      <c r="J6" s="461"/>
      <c r="K6" s="461"/>
      <c r="L6" s="461"/>
      <c r="M6" s="461"/>
      <c r="N6" s="461"/>
      <c r="O6" s="461"/>
      <c r="P6" s="461"/>
      <c r="Q6" s="461"/>
    </row>
    <row r="7" spans="1:17" s="87" customFormat="1" ht="9.75">
      <c r="A7" s="464"/>
      <c r="B7" s="464"/>
      <c r="C7" s="465"/>
      <c r="D7" s="466"/>
      <c r="E7" s="462"/>
      <c r="F7" s="462" t="s">
        <v>84</v>
      </c>
      <c r="G7" s="462" t="s">
        <v>85</v>
      </c>
      <c r="H7" s="461" t="s">
        <v>86</v>
      </c>
      <c r="I7" s="461"/>
      <c r="J7" s="461"/>
      <c r="K7" s="461"/>
      <c r="L7" s="461"/>
      <c r="M7" s="461"/>
      <c r="N7" s="461"/>
      <c r="O7" s="461"/>
      <c r="P7" s="461"/>
      <c r="Q7" s="461"/>
    </row>
    <row r="8" spans="1:17" s="87" customFormat="1" ht="9.75">
      <c r="A8" s="464"/>
      <c r="B8" s="464"/>
      <c r="C8" s="465"/>
      <c r="D8" s="466"/>
      <c r="E8" s="462"/>
      <c r="F8" s="462"/>
      <c r="G8" s="462"/>
      <c r="H8" s="462" t="s">
        <v>87</v>
      </c>
      <c r="I8" s="461" t="s">
        <v>88</v>
      </c>
      <c r="J8" s="461"/>
      <c r="K8" s="461"/>
      <c r="L8" s="461"/>
      <c r="M8" s="461"/>
      <c r="N8" s="461"/>
      <c r="O8" s="461"/>
      <c r="P8" s="461"/>
      <c r="Q8" s="461"/>
    </row>
    <row r="9" spans="1:17" s="87" customFormat="1" ht="9.75">
      <c r="A9" s="464"/>
      <c r="B9" s="464"/>
      <c r="C9" s="465"/>
      <c r="D9" s="466"/>
      <c r="E9" s="462"/>
      <c r="F9" s="462"/>
      <c r="G9" s="462"/>
      <c r="H9" s="462"/>
      <c r="I9" s="461" t="s">
        <v>89</v>
      </c>
      <c r="J9" s="461"/>
      <c r="K9" s="461"/>
      <c r="L9" s="461"/>
      <c r="M9" s="461" t="s">
        <v>90</v>
      </c>
      <c r="N9" s="461"/>
      <c r="O9" s="461"/>
      <c r="P9" s="461"/>
      <c r="Q9" s="461"/>
    </row>
    <row r="10" spans="1:17" s="87" customFormat="1" ht="9.75">
      <c r="A10" s="464"/>
      <c r="B10" s="464"/>
      <c r="C10" s="465"/>
      <c r="D10" s="466"/>
      <c r="E10" s="462"/>
      <c r="F10" s="462"/>
      <c r="G10" s="462"/>
      <c r="H10" s="462"/>
      <c r="I10" s="462" t="s">
        <v>91</v>
      </c>
      <c r="J10" s="461" t="s">
        <v>92</v>
      </c>
      <c r="K10" s="461"/>
      <c r="L10" s="461"/>
      <c r="M10" s="462" t="s">
        <v>93</v>
      </c>
      <c r="N10" s="462" t="s">
        <v>92</v>
      </c>
      <c r="O10" s="462"/>
      <c r="P10" s="462"/>
      <c r="Q10" s="462"/>
    </row>
    <row r="11" spans="1:17" s="87" customFormat="1" ht="48" customHeight="1">
      <c r="A11" s="464"/>
      <c r="B11" s="464"/>
      <c r="C11" s="465"/>
      <c r="D11" s="466"/>
      <c r="E11" s="462"/>
      <c r="F11" s="462"/>
      <c r="G11" s="462"/>
      <c r="H11" s="462"/>
      <c r="I11" s="462"/>
      <c r="J11" s="86" t="s">
        <v>94</v>
      </c>
      <c r="K11" s="86" t="s">
        <v>95</v>
      </c>
      <c r="L11" s="86" t="s">
        <v>96</v>
      </c>
      <c r="M11" s="462"/>
      <c r="N11" s="86" t="s">
        <v>97</v>
      </c>
      <c r="O11" s="86" t="s">
        <v>98</v>
      </c>
      <c r="P11" s="86" t="s">
        <v>95</v>
      </c>
      <c r="Q11" s="86" t="s">
        <v>99</v>
      </c>
    </row>
    <row r="12" spans="1:17" ht="12.75">
      <c r="A12" s="63">
        <v>1</v>
      </c>
      <c r="B12" s="63">
        <v>2</v>
      </c>
      <c r="C12" s="63">
        <v>3</v>
      </c>
      <c r="D12" s="64">
        <v>4</v>
      </c>
      <c r="E12" s="65">
        <v>5</v>
      </c>
      <c r="F12" s="65">
        <v>6</v>
      </c>
      <c r="G12" s="65">
        <v>7</v>
      </c>
      <c r="H12" s="65">
        <v>8</v>
      </c>
      <c r="I12" s="65">
        <v>9</v>
      </c>
      <c r="J12" s="65">
        <v>10</v>
      </c>
      <c r="K12" s="65">
        <v>11</v>
      </c>
      <c r="L12" s="65">
        <v>12</v>
      </c>
      <c r="M12" s="65">
        <v>13</v>
      </c>
      <c r="N12" s="65">
        <v>14</v>
      </c>
      <c r="O12" s="65">
        <v>15</v>
      </c>
      <c r="P12" s="65">
        <v>16</v>
      </c>
      <c r="Q12" s="65">
        <v>17</v>
      </c>
    </row>
    <row r="13" spans="1:17" ht="12.75">
      <c r="A13" s="66">
        <v>1</v>
      </c>
      <c r="B13" s="67" t="s">
        <v>100</v>
      </c>
      <c r="C13" s="456" t="s">
        <v>69</v>
      </c>
      <c r="D13" s="457"/>
      <c r="E13" s="68">
        <f>E19</f>
        <v>0</v>
      </c>
      <c r="F13" s="68">
        <f aca="true" t="shared" si="0" ref="F13:Q13">F19</f>
        <v>0</v>
      </c>
      <c r="G13" s="68">
        <f t="shared" si="0"/>
        <v>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0</v>
      </c>
      <c r="M13" s="68">
        <f t="shared" si="0"/>
        <v>0</v>
      </c>
      <c r="N13" s="68">
        <f t="shared" si="0"/>
        <v>0</v>
      </c>
      <c r="O13" s="68">
        <f t="shared" si="0"/>
        <v>0</v>
      </c>
      <c r="P13" s="68">
        <f t="shared" si="0"/>
        <v>0</v>
      </c>
      <c r="Q13" s="68">
        <f t="shared" si="0"/>
        <v>0</v>
      </c>
    </row>
    <row r="14" spans="1:17" ht="12.75">
      <c r="A14" s="438" t="s">
        <v>101</v>
      </c>
      <c r="B14" s="69" t="s">
        <v>102</v>
      </c>
      <c r="C14" s="439" t="s">
        <v>103</v>
      </c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1"/>
    </row>
    <row r="15" spans="1:17" ht="12.75">
      <c r="A15" s="438"/>
      <c r="B15" s="69" t="s">
        <v>104</v>
      </c>
      <c r="C15" s="442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4"/>
    </row>
    <row r="16" spans="1:17" ht="12.75">
      <c r="A16" s="438"/>
      <c r="B16" s="69" t="s">
        <v>105</v>
      </c>
      <c r="C16" s="442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4"/>
    </row>
    <row r="17" spans="1:17" ht="12.75">
      <c r="A17" s="438"/>
      <c r="B17" s="69" t="s">
        <v>106</v>
      </c>
      <c r="C17" s="445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7"/>
    </row>
    <row r="18" spans="1:17" ht="12.75">
      <c r="A18" s="438"/>
      <c r="B18" s="69" t="s">
        <v>107</v>
      </c>
      <c r="C18" s="70"/>
      <c r="D18" s="71" t="s">
        <v>108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</row>
    <row r="19" spans="1:17" ht="12.75">
      <c r="A19" s="438"/>
      <c r="B19" s="69" t="s">
        <v>109</v>
      </c>
      <c r="C19" s="73"/>
      <c r="D19" s="74" t="s">
        <v>110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spans="1:17" ht="12.75" customHeight="1" hidden="1">
      <c r="A20" s="438"/>
      <c r="B20" s="69" t="s">
        <v>111</v>
      </c>
      <c r="C20" s="73"/>
      <c r="D20" s="74"/>
      <c r="E20" s="72"/>
      <c r="F20" s="72"/>
      <c r="G20" s="72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ht="12.75" customHeight="1" hidden="1">
      <c r="A21" s="438"/>
      <c r="B21" s="69" t="s">
        <v>112</v>
      </c>
      <c r="C21" s="73"/>
      <c r="D21" s="74"/>
      <c r="E21" s="72"/>
      <c r="F21" s="72"/>
      <c r="G21" s="72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ht="12.75" customHeight="1" hidden="1">
      <c r="A22" s="438"/>
      <c r="B22" s="69" t="s">
        <v>113</v>
      </c>
      <c r="C22" s="73"/>
      <c r="D22" s="74"/>
      <c r="E22" s="72"/>
      <c r="F22" s="72"/>
      <c r="G22" s="72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12.75" customHeight="1" hidden="1">
      <c r="A23" s="438" t="s">
        <v>114</v>
      </c>
      <c r="B23" s="69" t="s">
        <v>102</v>
      </c>
      <c r="C23" s="458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60"/>
    </row>
    <row r="24" spans="1:17" ht="12.75" customHeight="1" hidden="1">
      <c r="A24" s="438"/>
      <c r="B24" s="69" t="s">
        <v>104</v>
      </c>
      <c r="C24" s="458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60"/>
    </row>
    <row r="25" spans="1:17" ht="12.75" customHeight="1" hidden="1">
      <c r="A25" s="438"/>
      <c r="B25" s="69" t="s">
        <v>105</v>
      </c>
      <c r="C25" s="458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60"/>
    </row>
    <row r="26" spans="1:17" ht="12.75" customHeight="1" hidden="1">
      <c r="A26" s="438"/>
      <c r="B26" s="69" t="s">
        <v>106</v>
      </c>
      <c r="C26" s="458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60"/>
    </row>
    <row r="27" spans="1:17" ht="12.75" customHeight="1" hidden="1">
      <c r="A27" s="438"/>
      <c r="B27" s="69" t="s">
        <v>107</v>
      </c>
      <c r="C27" s="70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12.75" customHeight="1" hidden="1">
      <c r="A28" s="438"/>
      <c r="B28" s="69" t="s">
        <v>109</v>
      </c>
      <c r="C28" s="73"/>
      <c r="D28" s="74"/>
      <c r="E28" s="72"/>
      <c r="F28" s="72"/>
      <c r="G28" s="72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ht="12.75" customHeight="1" hidden="1">
      <c r="A29" s="438"/>
      <c r="B29" s="69" t="s">
        <v>111</v>
      </c>
      <c r="C29" s="73"/>
      <c r="D29" s="74"/>
      <c r="E29" s="72"/>
      <c r="F29" s="72"/>
      <c r="G29" s="72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ht="12.75" customHeight="1" hidden="1">
      <c r="A30" s="438"/>
      <c r="B30" s="69" t="s">
        <v>112</v>
      </c>
      <c r="C30" s="73"/>
      <c r="D30" s="74"/>
      <c r="E30" s="72"/>
      <c r="F30" s="72"/>
      <c r="G30" s="72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ht="12.75" customHeight="1" hidden="1">
      <c r="A31" s="438"/>
      <c r="B31" s="69" t="s">
        <v>115</v>
      </c>
      <c r="C31" s="73"/>
      <c r="D31" s="74"/>
      <c r="E31" s="72"/>
      <c r="F31" s="72"/>
      <c r="G31" s="72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ht="12.75" customHeight="1" hidden="1">
      <c r="A32" s="76" t="s">
        <v>116</v>
      </c>
      <c r="B32" s="69" t="s">
        <v>117</v>
      </c>
      <c r="C32" s="458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60"/>
    </row>
    <row r="33" spans="1:17" ht="12.75">
      <c r="A33" s="77">
        <v>2</v>
      </c>
      <c r="B33" s="78" t="s">
        <v>118</v>
      </c>
      <c r="C33" s="436" t="s">
        <v>69</v>
      </c>
      <c r="D33" s="437"/>
      <c r="E33" s="79">
        <f>E38+E48</f>
        <v>387450</v>
      </c>
      <c r="F33" s="79">
        <f aca="true" t="shared" si="1" ref="F33:Q33">F38+F48</f>
        <v>58117</v>
      </c>
      <c r="G33" s="79">
        <f t="shared" si="1"/>
        <v>329333</v>
      </c>
      <c r="H33" s="79">
        <f t="shared" si="1"/>
        <v>80339</v>
      </c>
      <c r="I33" s="79">
        <f t="shared" si="1"/>
        <v>12051</v>
      </c>
      <c r="J33" s="79">
        <f t="shared" si="1"/>
        <v>0</v>
      </c>
      <c r="K33" s="79">
        <f t="shared" si="1"/>
        <v>0</v>
      </c>
      <c r="L33" s="79">
        <f t="shared" si="1"/>
        <v>12051</v>
      </c>
      <c r="M33" s="79">
        <f t="shared" si="1"/>
        <v>68288</v>
      </c>
      <c r="N33" s="79">
        <f t="shared" si="1"/>
        <v>68288</v>
      </c>
      <c r="O33" s="79">
        <f t="shared" si="1"/>
        <v>0</v>
      </c>
      <c r="P33" s="79">
        <f t="shared" si="1"/>
        <v>0</v>
      </c>
      <c r="Q33" s="79">
        <f t="shared" si="1"/>
        <v>0</v>
      </c>
    </row>
    <row r="34" spans="1:17" ht="12.75">
      <c r="A34" s="438" t="s">
        <v>119</v>
      </c>
      <c r="B34" s="69" t="s">
        <v>102</v>
      </c>
      <c r="C34" s="439" t="s">
        <v>120</v>
      </c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1"/>
    </row>
    <row r="35" spans="1:17" ht="12.75">
      <c r="A35" s="438"/>
      <c r="B35" s="69" t="s">
        <v>104</v>
      </c>
      <c r="C35" s="442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4"/>
    </row>
    <row r="36" spans="1:17" ht="12.75">
      <c r="A36" s="438"/>
      <c r="B36" s="69" t="s">
        <v>105</v>
      </c>
      <c r="C36" s="442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4"/>
    </row>
    <row r="37" spans="1:17" ht="12.75">
      <c r="A37" s="438"/>
      <c r="B37" s="69" t="s">
        <v>106</v>
      </c>
      <c r="C37" s="445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7"/>
    </row>
    <row r="38" spans="1:17" ht="12.75">
      <c r="A38" s="438"/>
      <c r="B38" s="69" t="s">
        <v>107</v>
      </c>
      <c r="C38" s="70"/>
      <c r="D38" s="71" t="s">
        <v>121</v>
      </c>
      <c r="E38" s="72">
        <v>123840</v>
      </c>
      <c r="F38" s="72">
        <v>18576</v>
      </c>
      <c r="G38" s="72">
        <v>105264</v>
      </c>
      <c r="H38" s="72">
        <v>14144</v>
      </c>
      <c r="I38" s="72">
        <v>2122</v>
      </c>
      <c r="J38" s="72">
        <v>0</v>
      </c>
      <c r="K38" s="72">
        <v>0</v>
      </c>
      <c r="L38" s="72">
        <v>2122</v>
      </c>
      <c r="M38" s="72">
        <v>12022</v>
      </c>
      <c r="N38" s="72">
        <v>12022</v>
      </c>
      <c r="O38" s="72">
        <v>0</v>
      </c>
      <c r="P38" s="72">
        <v>0</v>
      </c>
      <c r="Q38" s="72">
        <v>0</v>
      </c>
    </row>
    <row r="39" spans="1:17" ht="12.75">
      <c r="A39" s="438"/>
      <c r="B39" s="69" t="s">
        <v>109</v>
      </c>
      <c r="C39" s="73"/>
      <c r="D39" s="74" t="s">
        <v>121</v>
      </c>
      <c r="E39" s="72">
        <v>14144</v>
      </c>
      <c r="F39" s="72">
        <v>2122</v>
      </c>
      <c r="G39" s="72">
        <v>12022</v>
      </c>
      <c r="H39" s="75">
        <v>14144</v>
      </c>
      <c r="I39" s="75">
        <v>2122</v>
      </c>
      <c r="J39" s="75">
        <v>0</v>
      </c>
      <c r="K39" s="75">
        <v>0</v>
      </c>
      <c r="L39" s="75">
        <v>2122</v>
      </c>
      <c r="M39" s="75">
        <v>12022</v>
      </c>
      <c r="N39" s="75">
        <v>12022</v>
      </c>
      <c r="O39" s="75">
        <v>0</v>
      </c>
      <c r="P39" s="75">
        <v>0</v>
      </c>
      <c r="Q39" s="75">
        <v>0</v>
      </c>
    </row>
    <row r="40" spans="1:17" ht="12.75" customHeight="1" hidden="1">
      <c r="A40" s="438"/>
      <c r="B40" s="69" t="s">
        <v>111</v>
      </c>
      <c r="C40" s="73"/>
      <c r="D40" s="74"/>
      <c r="E40" s="72"/>
      <c r="F40" s="72"/>
      <c r="G40" s="72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2.75" customHeight="1" hidden="1">
      <c r="A41" s="438"/>
      <c r="B41" s="69" t="s">
        <v>112</v>
      </c>
      <c r="C41" s="73"/>
      <c r="D41" s="74"/>
      <c r="E41" s="72"/>
      <c r="F41" s="72"/>
      <c r="G41" s="72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12.75" customHeight="1" hidden="1">
      <c r="A42" s="438"/>
      <c r="B42" s="69" t="s">
        <v>115</v>
      </c>
      <c r="C42" s="73"/>
      <c r="D42" s="74"/>
      <c r="E42" s="72"/>
      <c r="F42" s="72"/>
      <c r="G42" s="72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12.75" customHeight="1" hidden="1">
      <c r="A43" s="80" t="s">
        <v>122</v>
      </c>
      <c r="B43" s="81" t="s">
        <v>117</v>
      </c>
      <c r="C43" s="449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1"/>
    </row>
    <row r="44" spans="1:17" ht="12.75">
      <c r="A44" s="438" t="s">
        <v>119</v>
      </c>
      <c r="B44" s="69" t="s">
        <v>102</v>
      </c>
      <c r="C44" s="439" t="s">
        <v>123</v>
      </c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1"/>
    </row>
    <row r="45" spans="1:17" ht="12.75">
      <c r="A45" s="438"/>
      <c r="B45" s="69" t="s">
        <v>104</v>
      </c>
      <c r="C45" s="442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4"/>
    </row>
    <row r="46" spans="1:17" ht="12.75">
      <c r="A46" s="438"/>
      <c r="B46" s="69" t="s">
        <v>105</v>
      </c>
      <c r="C46" s="442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4"/>
    </row>
    <row r="47" spans="1:17" ht="12.75">
      <c r="A47" s="438"/>
      <c r="B47" s="69" t="s">
        <v>106</v>
      </c>
      <c r="C47" s="445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7"/>
    </row>
    <row r="48" spans="1:17" ht="12.75">
      <c r="A48" s="438"/>
      <c r="B48" s="69" t="s">
        <v>107</v>
      </c>
      <c r="C48" s="70"/>
      <c r="D48" s="71" t="s">
        <v>121</v>
      </c>
      <c r="E48" s="72">
        <v>263610</v>
      </c>
      <c r="F48" s="72">
        <v>39541</v>
      </c>
      <c r="G48" s="72">
        <v>224069</v>
      </c>
      <c r="H48" s="72">
        <v>66195</v>
      </c>
      <c r="I48" s="72">
        <v>9929</v>
      </c>
      <c r="J48" s="72">
        <v>0</v>
      </c>
      <c r="K48" s="72">
        <v>0</v>
      </c>
      <c r="L48" s="72">
        <v>9929</v>
      </c>
      <c r="M48" s="72">
        <v>56266</v>
      </c>
      <c r="N48" s="72">
        <v>56266</v>
      </c>
      <c r="O48" s="72">
        <v>0</v>
      </c>
      <c r="P48" s="72">
        <v>0</v>
      </c>
      <c r="Q48" s="72">
        <v>0</v>
      </c>
    </row>
    <row r="49" spans="1:17" ht="12.75">
      <c r="A49" s="438"/>
      <c r="B49" s="69" t="s">
        <v>109</v>
      </c>
      <c r="C49" s="73"/>
      <c r="D49" s="74" t="s">
        <v>121</v>
      </c>
      <c r="E49" s="72">
        <v>66195</v>
      </c>
      <c r="F49" s="72">
        <v>9929</v>
      </c>
      <c r="G49" s="72">
        <v>56266</v>
      </c>
      <c r="H49" s="75">
        <v>66195</v>
      </c>
      <c r="I49" s="75">
        <v>9929</v>
      </c>
      <c r="J49" s="75">
        <v>0</v>
      </c>
      <c r="K49" s="75">
        <v>0</v>
      </c>
      <c r="L49" s="75">
        <v>9929</v>
      </c>
      <c r="M49" s="75">
        <v>56266</v>
      </c>
      <c r="N49" s="75">
        <v>56266</v>
      </c>
      <c r="O49" s="75">
        <v>0</v>
      </c>
      <c r="P49" s="75">
        <v>0</v>
      </c>
      <c r="Q49" s="75">
        <v>0</v>
      </c>
    </row>
    <row r="50" spans="1:17" ht="12.75" customHeight="1" hidden="1">
      <c r="A50" s="438"/>
      <c r="B50" s="69" t="s">
        <v>111</v>
      </c>
      <c r="C50" s="73"/>
      <c r="D50" s="74"/>
      <c r="E50" s="72"/>
      <c r="F50" s="72"/>
      <c r="G50" s="72"/>
      <c r="H50" s="75"/>
      <c r="I50" s="75"/>
      <c r="J50" s="75"/>
      <c r="K50" s="75"/>
      <c r="L50" s="75"/>
      <c r="M50" s="75"/>
      <c r="N50" s="75"/>
      <c r="O50" s="75"/>
      <c r="P50" s="75"/>
      <c r="Q50" s="75"/>
    </row>
    <row r="51" spans="1:17" ht="12.75" customHeight="1" hidden="1">
      <c r="A51" s="438"/>
      <c r="B51" s="69" t="s">
        <v>112</v>
      </c>
      <c r="C51" s="73"/>
      <c r="D51" s="74"/>
      <c r="E51" s="72"/>
      <c r="F51" s="72"/>
      <c r="G51" s="72"/>
      <c r="H51" s="75"/>
      <c r="I51" s="75"/>
      <c r="J51" s="75"/>
      <c r="K51" s="75"/>
      <c r="L51" s="75"/>
      <c r="M51" s="75"/>
      <c r="N51" s="75"/>
      <c r="O51" s="75"/>
      <c r="P51" s="75"/>
      <c r="Q51" s="75"/>
    </row>
    <row r="52" spans="1:17" ht="12.75" customHeight="1" hidden="1">
      <c r="A52" s="438"/>
      <c r="B52" s="69" t="s">
        <v>115</v>
      </c>
      <c r="C52" s="73"/>
      <c r="D52" s="74"/>
      <c r="E52" s="72"/>
      <c r="F52" s="72"/>
      <c r="G52" s="72"/>
      <c r="H52" s="75"/>
      <c r="I52" s="75"/>
      <c r="J52" s="75"/>
      <c r="K52" s="75"/>
      <c r="L52" s="75"/>
      <c r="M52" s="75"/>
      <c r="N52" s="75"/>
      <c r="O52" s="75"/>
      <c r="P52" s="75"/>
      <c r="Q52" s="75"/>
    </row>
    <row r="53" spans="1:17" ht="12.75">
      <c r="A53" s="452" t="s">
        <v>124</v>
      </c>
      <c r="B53" s="453"/>
      <c r="C53" s="454" t="s">
        <v>69</v>
      </c>
      <c r="D53" s="455"/>
      <c r="E53" s="82">
        <f>E13+E33</f>
        <v>387450</v>
      </c>
      <c r="F53" s="82">
        <f aca="true" t="shared" si="2" ref="F53:Q53">F13+F33</f>
        <v>58117</v>
      </c>
      <c r="G53" s="82">
        <f t="shared" si="2"/>
        <v>329333</v>
      </c>
      <c r="H53" s="82">
        <f t="shared" si="2"/>
        <v>80339</v>
      </c>
      <c r="I53" s="82">
        <f t="shared" si="2"/>
        <v>12051</v>
      </c>
      <c r="J53" s="82">
        <f t="shared" si="2"/>
        <v>0</v>
      </c>
      <c r="K53" s="82">
        <f t="shared" si="2"/>
        <v>0</v>
      </c>
      <c r="L53" s="82">
        <f t="shared" si="2"/>
        <v>12051</v>
      </c>
      <c r="M53" s="82">
        <f t="shared" si="2"/>
        <v>68288</v>
      </c>
      <c r="N53" s="82">
        <f t="shared" si="2"/>
        <v>68288</v>
      </c>
      <c r="O53" s="82">
        <f t="shared" si="2"/>
        <v>0</v>
      </c>
      <c r="P53" s="82">
        <f t="shared" si="2"/>
        <v>0</v>
      </c>
      <c r="Q53" s="82">
        <f t="shared" si="2"/>
        <v>0</v>
      </c>
    </row>
    <row r="54" spans="1:17" ht="12.75">
      <c r="A54" s="60"/>
      <c r="B54" s="60"/>
      <c r="C54" s="60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ht="12.75">
      <c r="A55" s="448" t="s">
        <v>125</v>
      </c>
      <c r="B55" s="448"/>
      <c r="C55" s="448"/>
      <c r="D55" s="448"/>
      <c r="E55" s="448"/>
      <c r="F55" s="448"/>
      <c r="G55" s="448"/>
      <c r="H55" s="448"/>
      <c r="I55" s="448"/>
      <c r="J55" s="448"/>
      <c r="K55" s="62"/>
      <c r="L55" s="62"/>
      <c r="M55" s="62"/>
      <c r="N55" s="62"/>
      <c r="O55" s="62"/>
      <c r="P55" s="62"/>
      <c r="Q55" s="62"/>
    </row>
    <row r="56" spans="1:17" ht="12.75">
      <c r="A56" s="83" t="s">
        <v>126</v>
      </c>
      <c r="B56" s="83"/>
      <c r="C56" s="83"/>
      <c r="D56" s="84"/>
      <c r="E56" s="85"/>
      <c r="F56" s="85"/>
      <c r="G56" s="85"/>
      <c r="H56" s="85"/>
      <c r="I56" s="85"/>
      <c r="J56" s="85"/>
      <c r="K56" s="62"/>
      <c r="L56" s="62"/>
      <c r="M56" s="62"/>
      <c r="N56" s="62"/>
      <c r="O56" s="62"/>
      <c r="P56" s="62"/>
      <c r="Q56" s="62"/>
    </row>
  </sheetData>
  <sheetProtection/>
  <mergeCells count="34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2"/>
    <mergeCell ref="C14:Q17"/>
    <mergeCell ref="A23:A31"/>
    <mergeCell ref="C23:Q26"/>
    <mergeCell ref="C32:Q32"/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2"/>
  <sheetViews>
    <sheetView zoomScalePageLayoutView="0" workbookViewId="0" topLeftCell="A1">
      <selection activeCell="I372" sqref="I37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140625" style="0" customWidth="1"/>
    <col min="4" max="4" width="12.28125" style="0" customWidth="1"/>
    <col min="5" max="5" width="9.7109375" style="0" bestFit="1" customWidth="1"/>
    <col min="6" max="6" width="11.140625" style="0" customWidth="1"/>
    <col min="7" max="7" width="11.281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378</v>
      </c>
      <c r="I1" s="2"/>
      <c r="K1" s="2"/>
    </row>
    <row r="2" spans="4:11" ht="12.75">
      <c r="D2" s="1"/>
      <c r="E2" s="1"/>
      <c r="F2" s="1"/>
      <c r="G2" s="1"/>
      <c r="H2" s="2" t="s">
        <v>377</v>
      </c>
      <c r="I2" s="2"/>
      <c r="K2" s="2"/>
    </row>
    <row r="3" spans="3:6" ht="18">
      <c r="C3" s="3" t="s">
        <v>18</v>
      </c>
      <c r="D3" s="3"/>
      <c r="E3" s="3"/>
      <c r="F3" s="3"/>
    </row>
    <row r="4" ht="12.75">
      <c r="C4" t="s">
        <v>26</v>
      </c>
    </row>
    <row r="5" spans="1:8" ht="12.75">
      <c r="A5" s="4"/>
      <c r="B5" s="4"/>
      <c r="C5" s="4"/>
      <c r="D5" s="346" t="s">
        <v>396</v>
      </c>
      <c r="E5" s="347"/>
      <c r="F5" s="347"/>
      <c r="G5" s="347"/>
      <c r="H5" s="348"/>
    </row>
    <row r="6" spans="1:8" ht="12.75">
      <c r="A6" s="344" t="s">
        <v>0</v>
      </c>
      <c r="B6" s="344" t="s">
        <v>3</v>
      </c>
      <c r="C6" s="344" t="s">
        <v>5</v>
      </c>
      <c r="D6" s="346" t="s">
        <v>1</v>
      </c>
      <c r="E6" s="347"/>
      <c r="F6" s="348"/>
      <c r="G6" s="368" t="s">
        <v>19</v>
      </c>
      <c r="H6" s="369"/>
    </row>
    <row r="7" spans="1:8" ht="12.75">
      <c r="A7" s="344"/>
      <c r="B7" s="344"/>
      <c r="C7" s="344"/>
      <c r="D7" s="352"/>
      <c r="E7" s="353"/>
      <c r="F7" s="354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10">
        <v>1</v>
      </c>
      <c r="B9" s="10">
        <v>2</v>
      </c>
      <c r="C9" s="10">
        <v>3</v>
      </c>
      <c r="D9" s="359">
        <v>4</v>
      </c>
      <c r="E9" s="360"/>
      <c r="F9" s="361"/>
      <c r="G9" s="10">
        <v>5</v>
      </c>
      <c r="H9" s="10">
        <v>6</v>
      </c>
    </row>
    <row r="10" spans="1:8" s="17" customFormat="1" ht="12.75">
      <c r="A10" s="11" t="s">
        <v>191</v>
      </c>
      <c r="B10" s="12"/>
      <c r="C10" s="13" t="s">
        <v>287</v>
      </c>
      <c r="D10" s="289">
        <v>923208</v>
      </c>
      <c r="E10" s="289">
        <v>0</v>
      </c>
      <c r="F10" s="289">
        <f aca="true" t="shared" si="0" ref="F10:F72">D10+E10</f>
        <v>923208</v>
      </c>
      <c r="G10" s="290">
        <v>248208</v>
      </c>
      <c r="H10" s="290">
        <v>675000</v>
      </c>
    </row>
    <row r="11" spans="1:8" s="17" customFormat="1" ht="12.75">
      <c r="A11" s="14"/>
      <c r="B11" s="15" t="s">
        <v>194</v>
      </c>
      <c r="C11" s="16" t="s">
        <v>288</v>
      </c>
      <c r="D11" s="291">
        <v>920000</v>
      </c>
      <c r="E11" s="292">
        <v>0</v>
      </c>
      <c r="F11" s="291">
        <f t="shared" si="0"/>
        <v>920000</v>
      </c>
      <c r="G11" s="292">
        <v>-65000</v>
      </c>
      <c r="H11" s="292">
        <v>65000</v>
      </c>
    </row>
    <row r="12" spans="1:8" s="17" customFormat="1" ht="13.5" customHeight="1">
      <c r="A12" s="11" t="s">
        <v>58</v>
      </c>
      <c r="B12" s="12"/>
      <c r="C12" s="13" t="s">
        <v>201</v>
      </c>
      <c r="D12" s="289">
        <v>4339261</v>
      </c>
      <c r="E12" s="290">
        <v>10000</v>
      </c>
      <c r="F12" s="289">
        <f t="shared" si="0"/>
        <v>4349261</v>
      </c>
      <c r="G12" s="290">
        <v>4349261</v>
      </c>
      <c r="H12" s="290">
        <v>0</v>
      </c>
    </row>
    <row r="13" spans="1:8" s="17" customFormat="1" ht="12.75" hidden="1">
      <c r="A13" s="11" t="s">
        <v>242</v>
      </c>
      <c r="B13" s="12"/>
      <c r="C13" s="13" t="s">
        <v>243</v>
      </c>
      <c r="D13" s="289">
        <v>145013</v>
      </c>
      <c r="E13" s="289">
        <f>E14</f>
        <v>0</v>
      </c>
      <c r="F13" s="289">
        <f t="shared" si="0"/>
        <v>145013</v>
      </c>
      <c r="G13" s="290">
        <f>F13-H13</f>
        <v>145013</v>
      </c>
      <c r="H13" s="290"/>
    </row>
    <row r="14" spans="1:8" s="17" customFormat="1" ht="12.75" hidden="1">
      <c r="A14" s="14"/>
      <c r="B14" s="15" t="s">
        <v>244</v>
      </c>
      <c r="C14" s="16" t="s">
        <v>245</v>
      </c>
      <c r="D14" s="291">
        <v>133013</v>
      </c>
      <c r="E14" s="292">
        <f>G14+H14</f>
        <v>0</v>
      </c>
      <c r="F14" s="289">
        <f t="shared" si="0"/>
        <v>133013</v>
      </c>
      <c r="G14" s="292">
        <v>0</v>
      </c>
      <c r="H14" s="292">
        <v>0</v>
      </c>
    </row>
    <row r="15" spans="1:8" s="17" customFormat="1" ht="12.75" hidden="1">
      <c r="A15" s="11" t="s">
        <v>62</v>
      </c>
      <c r="B15" s="12"/>
      <c r="C15" s="13" t="s">
        <v>132</v>
      </c>
      <c r="D15" s="289">
        <v>14343365</v>
      </c>
      <c r="E15" s="289">
        <f>E16</f>
        <v>0</v>
      </c>
      <c r="F15" s="289">
        <f t="shared" si="0"/>
        <v>14343365</v>
      </c>
      <c r="G15" s="290">
        <f>F15-H15</f>
        <v>12456865</v>
      </c>
      <c r="H15" s="290">
        <v>1886500</v>
      </c>
    </row>
    <row r="16" spans="1:8" s="17" customFormat="1" ht="12.75" hidden="1">
      <c r="A16" s="14"/>
      <c r="B16" s="15" t="s">
        <v>136</v>
      </c>
      <c r="C16" s="16" t="s">
        <v>137</v>
      </c>
      <c r="D16" s="291">
        <v>6086746</v>
      </c>
      <c r="E16" s="292">
        <f>G16+H16</f>
        <v>0</v>
      </c>
      <c r="F16" s="289">
        <f t="shared" si="0"/>
        <v>6086746</v>
      </c>
      <c r="G16" s="292">
        <v>0</v>
      </c>
      <c r="H16" s="292">
        <v>0</v>
      </c>
    </row>
    <row r="17" spans="1:8" s="17" customFormat="1" ht="12.75" hidden="1">
      <c r="A17" s="14"/>
      <c r="B17" s="15" t="s">
        <v>63</v>
      </c>
      <c r="C17" s="16" t="s">
        <v>208</v>
      </c>
      <c r="D17" s="291">
        <v>911012</v>
      </c>
      <c r="E17" s="292">
        <f>G17+H17</f>
        <v>0</v>
      </c>
      <c r="F17" s="289">
        <f t="shared" si="0"/>
        <v>911012</v>
      </c>
      <c r="G17" s="292">
        <v>0</v>
      </c>
      <c r="H17" s="292">
        <v>0</v>
      </c>
    </row>
    <row r="18" spans="1:8" s="17" customFormat="1" ht="51" hidden="1">
      <c r="A18" s="14"/>
      <c r="B18" s="15" t="s">
        <v>333</v>
      </c>
      <c r="C18" s="16" t="s">
        <v>334</v>
      </c>
      <c r="D18" s="291">
        <v>127348</v>
      </c>
      <c r="E18" s="292">
        <f>G18+H18</f>
        <v>0</v>
      </c>
      <c r="F18" s="289">
        <f t="shared" si="0"/>
        <v>127348</v>
      </c>
      <c r="G18" s="292">
        <v>0</v>
      </c>
      <c r="H18" s="292">
        <v>0</v>
      </c>
    </row>
    <row r="19" spans="1:8" s="17" customFormat="1" ht="12.75" hidden="1">
      <c r="A19" s="11" t="s">
        <v>258</v>
      </c>
      <c r="B19" s="12"/>
      <c r="C19" s="13" t="s">
        <v>241</v>
      </c>
      <c r="D19" s="289">
        <v>396503</v>
      </c>
      <c r="E19" s="289">
        <f>E20</f>
        <v>0</v>
      </c>
      <c r="F19" s="289">
        <f t="shared" si="0"/>
        <v>396503</v>
      </c>
      <c r="G19" s="290">
        <f>F19-H19</f>
        <v>396503</v>
      </c>
      <c r="H19" s="290">
        <v>0</v>
      </c>
    </row>
    <row r="20" spans="1:8" s="17" customFormat="1" ht="12.75" hidden="1">
      <c r="A20" s="14"/>
      <c r="B20" s="15" t="s">
        <v>269</v>
      </c>
      <c r="C20" s="16" t="s">
        <v>348</v>
      </c>
      <c r="D20" s="291">
        <v>50160</v>
      </c>
      <c r="E20" s="292">
        <f aca="true" t="shared" si="1" ref="E20:E25">G20+H20</f>
        <v>0</v>
      </c>
      <c r="F20" s="289">
        <f t="shared" si="0"/>
        <v>50160</v>
      </c>
      <c r="G20" s="292">
        <v>0</v>
      </c>
      <c r="H20" s="292">
        <v>0</v>
      </c>
    </row>
    <row r="21" spans="1:8" s="17" customFormat="1" ht="12.75" hidden="1">
      <c r="A21" s="14"/>
      <c r="B21" s="15" t="s">
        <v>261</v>
      </c>
      <c r="C21" s="16" t="s">
        <v>262</v>
      </c>
      <c r="D21" s="291">
        <v>1519876</v>
      </c>
      <c r="E21" s="292">
        <f t="shared" si="1"/>
        <v>0</v>
      </c>
      <c r="F21" s="289">
        <f t="shared" si="0"/>
        <v>1519876</v>
      </c>
      <c r="G21" s="292">
        <v>0</v>
      </c>
      <c r="H21" s="292">
        <v>0</v>
      </c>
    </row>
    <row r="22" spans="1:8" s="17" customFormat="1" ht="12.75" hidden="1">
      <c r="A22" s="14"/>
      <c r="B22" s="15" t="s">
        <v>138</v>
      </c>
      <c r="C22" s="16" t="s">
        <v>139</v>
      </c>
      <c r="D22" s="291">
        <v>4041531</v>
      </c>
      <c r="E22" s="292">
        <f t="shared" si="1"/>
        <v>0</v>
      </c>
      <c r="F22" s="289">
        <f t="shared" si="0"/>
        <v>4041531</v>
      </c>
      <c r="G22" s="292">
        <v>0</v>
      </c>
      <c r="H22" s="292">
        <v>0</v>
      </c>
    </row>
    <row r="23" spans="1:8" s="17" customFormat="1" ht="51" hidden="1">
      <c r="A23" s="14"/>
      <c r="B23" s="15" t="s">
        <v>333</v>
      </c>
      <c r="C23" s="16" t="s">
        <v>334</v>
      </c>
      <c r="D23" s="291">
        <v>121937</v>
      </c>
      <c r="E23" s="292">
        <f t="shared" si="1"/>
        <v>0</v>
      </c>
      <c r="F23" s="289">
        <f t="shared" si="0"/>
        <v>121937</v>
      </c>
      <c r="G23" s="292">
        <v>0</v>
      </c>
      <c r="H23" s="292">
        <v>0</v>
      </c>
    </row>
    <row r="24" spans="1:8" s="17" customFormat="1" ht="25.5" hidden="1">
      <c r="A24" s="14"/>
      <c r="B24" s="15" t="s">
        <v>310</v>
      </c>
      <c r="C24" s="16" t="s">
        <v>356</v>
      </c>
      <c r="D24" s="291">
        <v>419652</v>
      </c>
      <c r="E24" s="292">
        <f t="shared" si="1"/>
        <v>0</v>
      </c>
      <c r="F24" s="289">
        <f t="shared" si="0"/>
        <v>419652</v>
      </c>
      <c r="G24" s="292">
        <v>0</v>
      </c>
      <c r="H24" s="292">
        <v>0</v>
      </c>
    </row>
    <row r="25" spans="1:8" s="17" customFormat="1" ht="89.25" hidden="1">
      <c r="A25" s="14"/>
      <c r="B25" s="15" t="s">
        <v>355</v>
      </c>
      <c r="C25" s="16" t="s">
        <v>357</v>
      </c>
      <c r="D25" s="291">
        <v>112910</v>
      </c>
      <c r="E25" s="292">
        <f t="shared" si="1"/>
        <v>0</v>
      </c>
      <c r="F25" s="289">
        <f t="shared" si="0"/>
        <v>112910</v>
      </c>
      <c r="G25" s="292">
        <v>0</v>
      </c>
      <c r="H25" s="292">
        <v>0</v>
      </c>
    </row>
    <row r="26" spans="1:8" s="17" customFormat="1" ht="12.75" hidden="1">
      <c r="A26" s="11" t="s">
        <v>242</v>
      </c>
      <c r="B26" s="12"/>
      <c r="C26" s="13" t="s">
        <v>243</v>
      </c>
      <c r="D26" s="289">
        <v>174751</v>
      </c>
      <c r="E26" s="289">
        <f>E27</f>
        <v>0</v>
      </c>
      <c r="F26" s="289">
        <f t="shared" si="0"/>
        <v>174751</v>
      </c>
      <c r="G26" s="290">
        <f>F26-H26</f>
        <v>174751</v>
      </c>
      <c r="H26" s="290">
        <v>0</v>
      </c>
    </row>
    <row r="27" spans="1:8" s="17" customFormat="1" ht="12.75" hidden="1">
      <c r="A27" s="11"/>
      <c r="B27" s="15" t="s">
        <v>244</v>
      </c>
      <c r="C27" s="16" t="s">
        <v>245</v>
      </c>
      <c r="D27" s="291">
        <v>162751</v>
      </c>
      <c r="E27" s="292">
        <f>G27+H27</f>
        <v>0</v>
      </c>
      <c r="F27" s="289">
        <f t="shared" si="0"/>
        <v>162751</v>
      </c>
      <c r="G27" s="292">
        <v>0</v>
      </c>
      <c r="H27" s="292">
        <v>0</v>
      </c>
    </row>
    <row r="28" spans="1:8" s="17" customFormat="1" ht="12.75" hidden="1">
      <c r="A28" s="11" t="s">
        <v>254</v>
      </c>
      <c r="B28" s="12"/>
      <c r="C28" s="13" t="s">
        <v>255</v>
      </c>
      <c r="D28" s="289">
        <v>1049693</v>
      </c>
      <c r="E28" s="289">
        <f>E29</f>
        <v>0</v>
      </c>
      <c r="F28" s="289">
        <f t="shared" si="0"/>
        <v>1049693</v>
      </c>
      <c r="G28" s="290">
        <f>F28-H28</f>
        <v>1049693</v>
      </c>
      <c r="H28" s="290">
        <v>0</v>
      </c>
    </row>
    <row r="29" spans="1:8" s="17" customFormat="1" ht="51" hidden="1">
      <c r="A29" s="14"/>
      <c r="B29" s="15" t="s">
        <v>267</v>
      </c>
      <c r="C29" s="16" t="s">
        <v>268</v>
      </c>
      <c r="D29" s="291">
        <v>19142</v>
      </c>
      <c r="E29" s="292">
        <f>G29+H29</f>
        <v>0</v>
      </c>
      <c r="F29" s="289">
        <f t="shared" si="0"/>
        <v>19142</v>
      </c>
      <c r="G29" s="292">
        <v>0</v>
      </c>
      <c r="H29" s="292">
        <v>0</v>
      </c>
    </row>
    <row r="30" spans="1:8" s="17" customFormat="1" ht="12.75" hidden="1">
      <c r="A30" s="11"/>
      <c r="B30" s="15" t="s">
        <v>281</v>
      </c>
      <c r="C30" s="16" t="s">
        <v>282</v>
      </c>
      <c r="D30" s="291">
        <v>163796</v>
      </c>
      <c r="E30" s="292">
        <f>G30+H30</f>
        <v>0</v>
      </c>
      <c r="F30" s="289">
        <f t="shared" si="0"/>
        <v>163796</v>
      </c>
      <c r="G30" s="292">
        <v>0</v>
      </c>
      <c r="H30" s="292">
        <v>0</v>
      </c>
    </row>
    <row r="31" spans="1:8" s="17" customFormat="1" ht="12.75" hidden="1">
      <c r="A31" s="11" t="s">
        <v>338</v>
      </c>
      <c r="B31" s="12"/>
      <c r="C31" s="13" t="s">
        <v>339</v>
      </c>
      <c r="D31" s="289">
        <v>6087264</v>
      </c>
      <c r="E31" s="289">
        <f>E32+E33+E34</f>
        <v>0</v>
      </c>
      <c r="F31" s="289">
        <f t="shared" si="0"/>
        <v>6087264</v>
      </c>
      <c r="G31" s="290">
        <f>F31-H31</f>
        <v>6087264</v>
      </c>
      <c r="H31" s="290">
        <v>0</v>
      </c>
    </row>
    <row r="32" spans="1:8" s="17" customFormat="1" ht="12.75" hidden="1">
      <c r="A32" s="14"/>
      <c r="B32" s="15" t="s">
        <v>343</v>
      </c>
      <c r="C32" s="16" t="s">
        <v>336</v>
      </c>
      <c r="D32" s="291">
        <v>4420000</v>
      </c>
      <c r="E32" s="292">
        <f>G32+H32</f>
        <v>0</v>
      </c>
      <c r="F32" s="289">
        <f t="shared" si="0"/>
        <v>4420000</v>
      </c>
      <c r="G32" s="292">
        <v>0</v>
      </c>
      <c r="H32" s="292">
        <v>0</v>
      </c>
    </row>
    <row r="33" spans="1:8" s="17" customFormat="1" ht="38.25" hidden="1">
      <c r="A33" s="14"/>
      <c r="B33" s="15" t="s">
        <v>344</v>
      </c>
      <c r="C33" s="16" t="s">
        <v>257</v>
      </c>
      <c r="D33" s="291">
        <v>1618000</v>
      </c>
      <c r="E33" s="292">
        <f>G33+H33</f>
        <v>0</v>
      </c>
      <c r="F33" s="289">
        <f t="shared" si="0"/>
        <v>1618000</v>
      </c>
      <c r="G33" s="292">
        <v>0</v>
      </c>
      <c r="H33" s="292">
        <v>0</v>
      </c>
    </row>
    <row r="34" spans="1:8" s="17" customFormat="1" ht="12.75" hidden="1">
      <c r="A34" s="11"/>
      <c r="B34" s="15" t="s">
        <v>345</v>
      </c>
      <c r="C34" s="16" t="s">
        <v>346</v>
      </c>
      <c r="D34" s="291">
        <v>0</v>
      </c>
      <c r="E34" s="292">
        <f>G34+H34</f>
        <v>0</v>
      </c>
      <c r="F34" s="289">
        <f t="shared" si="0"/>
        <v>0</v>
      </c>
      <c r="G34" s="292">
        <v>0</v>
      </c>
      <c r="H34" s="292">
        <v>0</v>
      </c>
    </row>
    <row r="35" spans="1:8" s="17" customFormat="1" ht="12.75" hidden="1">
      <c r="A35" s="11"/>
      <c r="B35" s="15" t="s">
        <v>341</v>
      </c>
      <c r="C35" s="16" t="s">
        <v>342</v>
      </c>
      <c r="D35" s="291">
        <v>32000</v>
      </c>
      <c r="E35" s="292">
        <f>G35+H35</f>
        <v>0</v>
      </c>
      <c r="F35" s="289">
        <f t="shared" si="0"/>
        <v>32000</v>
      </c>
      <c r="G35" s="292">
        <v>0</v>
      </c>
      <c r="H35" s="292">
        <v>0</v>
      </c>
    </row>
    <row r="36" spans="1:8" s="17" customFormat="1" ht="14.25" customHeight="1" hidden="1">
      <c r="A36" s="11" t="s">
        <v>242</v>
      </c>
      <c r="B36" s="12"/>
      <c r="C36" s="13" t="s">
        <v>243</v>
      </c>
      <c r="D36" s="289">
        <v>177601</v>
      </c>
      <c r="E36" s="289">
        <f>E37</f>
        <v>0</v>
      </c>
      <c r="F36" s="289">
        <f t="shared" si="0"/>
        <v>177601</v>
      </c>
      <c r="G36" s="290">
        <f>F36-H36</f>
        <v>177601</v>
      </c>
      <c r="H36" s="290">
        <v>0</v>
      </c>
    </row>
    <row r="37" spans="1:8" s="17" customFormat="1" ht="12.75" hidden="1">
      <c r="A37" s="11"/>
      <c r="B37" s="15" t="s">
        <v>244</v>
      </c>
      <c r="C37" s="16" t="s">
        <v>245</v>
      </c>
      <c r="D37" s="291">
        <v>165601</v>
      </c>
      <c r="E37" s="292">
        <f>G37+H37</f>
        <v>0</v>
      </c>
      <c r="F37" s="289">
        <f t="shared" si="0"/>
        <v>165601</v>
      </c>
      <c r="G37" s="292">
        <v>0</v>
      </c>
      <c r="H37" s="292">
        <v>0</v>
      </c>
    </row>
    <row r="38" spans="1:8" s="17" customFormat="1" ht="14.25" customHeight="1" hidden="1">
      <c r="A38" s="11" t="s">
        <v>248</v>
      </c>
      <c r="B38" s="12"/>
      <c r="C38" s="13" t="s">
        <v>249</v>
      </c>
      <c r="D38" s="289">
        <v>562125</v>
      </c>
      <c r="E38" s="289">
        <f>E39</f>
        <v>0</v>
      </c>
      <c r="F38" s="289">
        <f t="shared" si="0"/>
        <v>562125</v>
      </c>
      <c r="G38" s="290">
        <f>F38-H38</f>
        <v>462125</v>
      </c>
      <c r="H38" s="290">
        <v>100000</v>
      </c>
    </row>
    <row r="39" spans="1:8" s="17" customFormat="1" ht="12.75" hidden="1">
      <c r="A39" s="11"/>
      <c r="B39" s="15" t="s">
        <v>297</v>
      </c>
      <c r="C39" s="16" t="s">
        <v>298</v>
      </c>
      <c r="D39" s="291">
        <v>108596</v>
      </c>
      <c r="E39" s="292">
        <f>G39+H39</f>
        <v>0</v>
      </c>
      <c r="F39" s="289">
        <f t="shared" si="0"/>
        <v>108596</v>
      </c>
      <c r="G39" s="292">
        <v>0</v>
      </c>
      <c r="H39" s="292">
        <v>0</v>
      </c>
    </row>
    <row r="40" spans="1:8" s="17" customFormat="1" ht="12.75" hidden="1">
      <c r="A40" s="11" t="s">
        <v>62</v>
      </c>
      <c r="B40" s="12"/>
      <c r="C40" s="13" t="s">
        <v>132</v>
      </c>
      <c r="D40" s="289">
        <v>14474712</v>
      </c>
      <c r="E40" s="289">
        <f>E41+E42+E44+E45+E46+E43</f>
        <v>0</v>
      </c>
      <c r="F40" s="289">
        <f t="shared" si="0"/>
        <v>14474712</v>
      </c>
      <c r="G40" s="290">
        <f>F40-H40</f>
        <v>11629406</v>
      </c>
      <c r="H40" s="290">
        <v>2845306</v>
      </c>
    </row>
    <row r="41" spans="1:8" s="17" customFormat="1" ht="12.75" hidden="1">
      <c r="A41" s="11"/>
      <c r="B41" s="15" t="s">
        <v>136</v>
      </c>
      <c r="C41" s="16" t="s">
        <v>137</v>
      </c>
      <c r="D41" s="291">
        <v>5553289</v>
      </c>
      <c r="E41" s="292">
        <f aca="true" t="shared" si="2" ref="E41:E46">G41+H41</f>
        <v>1050</v>
      </c>
      <c r="F41" s="289">
        <f t="shared" si="0"/>
        <v>5554339</v>
      </c>
      <c r="G41" s="292">
        <v>1050</v>
      </c>
      <c r="H41" s="292">
        <v>0</v>
      </c>
    </row>
    <row r="42" spans="1:8" s="17" customFormat="1" ht="12.75" hidden="1">
      <c r="A42" s="11"/>
      <c r="B42" s="15" t="s">
        <v>261</v>
      </c>
      <c r="C42" s="16" t="s">
        <v>262</v>
      </c>
      <c r="D42" s="291">
        <v>1456813</v>
      </c>
      <c r="E42" s="292">
        <f t="shared" si="2"/>
        <v>-1050</v>
      </c>
      <c r="F42" s="289">
        <f t="shared" si="0"/>
        <v>1455763</v>
      </c>
      <c r="G42" s="292">
        <v>-1050</v>
      </c>
      <c r="H42" s="292">
        <v>0</v>
      </c>
    </row>
    <row r="43" spans="1:8" s="17" customFormat="1" ht="12.75" hidden="1">
      <c r="A43" s="11"/>
      <c r="B43" s="15" t="s">
        <v>63</v>
      </c>
      <c r="C43" s="16" t="s">
        <v>208</v>
      </c>
      <c r="D43" s="291">
        <v>925028</v>
      </c>
      <c r="E43" s="292">
        <f t="shared" si="2"/>
        <v>0</v>
      </c>
      <c r="F43" s="289">
        <f t="shared" si="0"/>
        <v>925028</v>
      </c>
      <c r="G43" s="292">
        <v>0</v>
      </c>
      <c r="H43" s="292">
        <v>0</v>
      </c>
    </row>
    <row r="44" spans="1:8" s="17" customFormat="1" ht="12.75" hidden="1">
      <c r="A44" s="11"/>
      <c r="B44" s="15" t="s">
        <v>138</v>
      </c>
      <c r="C44" s="16" t="s">
        <v>139</v>
      </c>
      <c r="D44" s="291">
        <v>5049996</v>
      </c>
      <c r="E44" s="292">
        <f t="shared" si="2"/>
        <v>0</v>
      </c>
      <c r="F44" s="289">
        <f t="shared" si="0"/>
        <v>5049996</v>
      </c>
      <c r="G44" s="292">
        <v>0</v>
      </c>
      <c r="H44" s="292">
        <v>0</v>
      </c>
    </row>
    <row r="45" spans="1:8" s="17" customFormat="1" ht="12.75" hidden="1">
      <c r="A45" s="11"/>
      <c r="B45" s="15" t="s">
        <v>263</v>
      </c>
      <c r="C45" s="16" t="s">
        <v>264</v>
      </c>
      <c r="D45" s="291">
        <v>355472</v>
      </c>
      <c r="E45" s="292">
        <f t="shared" si="2"/>
        <v>0</v>
      </c>
      <c r="F45" s="289">
        <f t="shared" si="0"/>
        <v>355472</v>
      </c>
      <c r="G45" s="292">
        <v>0</v>
      </c>
      <c r="H45" s="292">
        <v>0</v>
      </c>
    </row>
    <row r="46" spans="1:8" s="17" customFormat="1" ht="51" hidden="1">
      <c r="A46" s="11"/>
      <c r="B46" s="15" t="s">
        <v>333</v>
      </c>
      <c r="C46" s="16" t="s">
        <v>334</v>
      </c>
      <c r="D46" s="291">
        <v>105972</v>
      </c>
      <c r="E46" s="292">
        <f t="shared" si="2"/>
        <v>0</v>
      </c>
      <c r="F46" s="289">
        <f t="shared" si="0"/>
        <v>105972</v>
      </c>
      <c r="G46" s="292">
        <v>0</v>
      </c>
      <c r="H46" s="292">
        <v>0</v>
      </c>
    </row>
    <row r="47" spans="1:8" s="17" customFormat="1" ht="12.75" hidden="1">
      <c r="A47" s="11" t="s">
        <v>258</v>
      </c>
      <c r="B47" s="12"/>
      <c r="C47" s="13" t="s">
        <v>241</v>
      </c>
      <c r="D47" s="289">
        <v>351851</v>
      </c>
      <c r="E47" s="289">
        <f>E48+E50+E51</f>
        <v>0</v>
      </c>
      <c r="F47" s="289">
        <f t="shared" si="0"/>
        <v>351851</v>
      </c>
      <c r="G47" s="290">
        <f>F47-H47</f>
        <v>351851</v>
      </c>
      <c r="H47" s="290">
        <v>0</v>
      </c>
    </row>
    <row r="48" spans="1:8" s="17" customFormat="1" ht="12.75" hidden="1">
      <c r="A48" s="11"/>
      <c r="B48" s="15" t="s">
        <v>259</v>
      </c>
      <c r="C48" s="16" t="s">
        <v>260</v>
      </c>
      <c r="D48" s="291">
        <v>295718</v>
      </c>
      <c r="E48" s="292">
        <f>G48+H48</f>
        <v>0</v>
      </c>
      <c r="F48" s="289">
        <f t="shared" si="0"/>
        <v>295718</v>
      </c>
      <c r="G48" s="292">
        <v>0</v>
      </c>
      <c r="H48" s="292">
        <v>0</v>
      </c>
    </row>
    <row r="49" spans="1:8" s="17" customFormat="1" ht="12.75" hidden="1">
      <c r="A49" s="11" t="s">
        <v>242</v>
      </c>
      <c r="B49" s="12"/>
      <c r="C49" s="13" t="s">
        <v>243</v>
      </c>
      <c r="D49" s="289">
        <v>151351</v>
      </c>
      <c r="E49" s="289">
        <f>E50+E52+E53</f>
        <v>0</v>
      </c>
      <c r="F49" s="289">
        <f t="shared" si="0"/>
        <v>151351</v>
      </c>
      <c r="G49" s="290">
        <f>F49-H49</f>
        <v>151351</v>
      </c>
      <c r="H49" s="290">
        <v>0</v>
      </c>
    </row>
    <row r="50" spans="1:8" s="17" customFormat="1" ht="12.75" hidden="1">
      <c r="A50" s="11"/>
      <c r="B50" s="15" t="s">
        <v>244</v>
      </c>
      <c r="C50" s="16" t="s">
        <v>245</v>
      </c>
      <c r="D50" s="291">
        <v>139351</v>
      </c>
      <c r="E50" s="292">
        <f>G50+H50</f>
        <v>0</v>
      </c>
      <c r="F50" s="289">
        <f t="shared" si="0"/>
        <v>139351</v>
      </c>
      <c r="G50" s="292">
        <v>0</v>
      </c>
      <c r="H50" s="292">
        <v>0</v>
      </c>
    </row>
    <row r="51" spans="1:8" s="17" customFormat="1" ht="12.75" hidden="1">
      <c r="A51" s="11"/>
      <c r="B51" s="15" t="s">
        <v>281</v>
      </c>
      <c r="C51" s="16" t="s">
        <v>282</v>
      </c>
      <c r="D51" s="291">
        <v>203402</v>
      </c>
      <c r="E51" s="292">
        <f>G51+H51</f>
        <v>0</v>
      </c>
      <c r="F51" s="289">
        <f t="shared" si="0"/>
        <v>203402</v>
      </c>
      <c r="G51" s="292">
        <v>0</v>
      </c>
      <c r="H51" s="292">
        <v>0</v>
      </c>
    </row>
    <row r="52" spans="1:8" s="17" customFormat="1" ht="12.75" hidden="1">
      <c r="A52" s="11" t="s">
        <v>209</v>
      </c>
      <c r="B52" s="12"/>
      <c r="C52" s="13" t="s">
        <v>210</v>
      </c>
      <c r="D52" s="289">
        <v>1080221</v>
      </c>
      <c r="E52" s="289">
        <f>E53+E54+E55+E56+E57</f>
        <v>0</v>
      </c>
      <c r="F52" s="289">
        <f t="shared" si="0"/>
        <v>1080221</v>
      </c>
      <c r="G52" s="290">
        <f>F52-H52</f>
        <v>684760</v>
      </c>
      <c r="H52" s="290">
        <v>395461</v>
      </c>
    </row>
    <row r="53" spans="1:8" s="17" customFormat="1" ht="12.75" hidden="1">
      <c r="A53" s="11"/>
      <c r="B53" s="15" t="s">
        <v>276</v>
      </c>
      <c r="C53" s="16" t="s">
        <v>277</v>
      </c>
      <c r="D53" s="291">
        <v>99090</v>
      </c>
      <c r="E53" s="292">
        <f>G53+H53</f>
        <v>0</v>
      </c>
      <c r="F53" s="289">
        <f t="shared" si="0"/>
        <v>99090</v>
      </c>
      <c r="G53" s="292">
        <v>0</v>
      </c>
      <c r="H53" s="292">
        <v>0</v>
      </c>
    </row>
    <row r="54" spans="1:8" s="17" customFormat="1" ht="12.75" hidden="1">
      <c r="A54" s="11"/>
      <c r="B54" s="15" t="s">
        <v>351</v>
      </c>
      <c r="C54" s="16" t="s">
        <v>306</v>
      </c>
      <c r="D54" s="291">
        <v>33331</v>
      </c>
      <c r="E54" s="292">
        <f>G54+H54</f>
        <v>0</v>
      </c>
      <c r="F54" s="289">
        <f t="shared" si="0"/>
        <v>33331</v>
      </c>
      <c r="G54" s="292">
        <v>0</v>
      </c>
      <c r="H54" s="292">
        <v>0</v>
      </c>
    </row>
    <row r="55" spans="1:8" s="17" customFormat="1" ht="12.75" hidden="1">
      <c r="A55" s="11"/>
      <c r="B55" s="15" t="s">
        <v>138</v>
      </c>
      <c r="C55" s="16" t="s">
        <v>139</v>
      </c>
      <c r="D55" s="291">
        <v>5161777</v>
      </c>
      <c r="E55" s="292">
        <f>G55+H55</f>
        <v>0</v>
      </c>
      <c r="F55" s="289">
        <f t="shared" si="0"/>
        <v>5161777</v>
      </c>
      <c r="G55" s="292">
        <v>0</v>
      </c>
      <c r="H55" s="292">
        <v>0</v>
      </c>
    </row>
    <row r="56" spans="1:8" s="17" customFormat="1" ht="51" hidden="1">
      <c r="A56" s="11"/>
      <c r="B56" s="15" t="s">
        <v>333</v>
      </c>
      <c r="C56" s="16" t="s">
        <v>334</v>
      </c>
      <c r="D56" s="291">
        <v>105888</v>
      </c>
      <c r="E56" s="292">
        <f>G56+H56</f>
        <v>0</v>
      </c>
      <c r="F56" s="289">
        <f t="shared" si="0"/>
        <v>105888</v>
      </c>
      <c r="G56" s="292">
        <v>0</v>
      </c>
      <c r="H56" s="292">
        <v>0</v>
      </c>
    </row>
    <row r="57" spans="1:8" s="17" customFormat="1" ht="51" hidden="1">
      <c r="A57" s="11"/>
      <c r="B57" s="15" t="s">
        <v>310</v>
      </c>
      <c r="C57" s="16" t="s">
        <v>349</v>
      </c>
      <c r="D57" s="291">
        <v>485706</v>
      </c>
      <c r="E57" s="292">
        <f>G57+H57</f>
        <v>0</v>
      </c>
      <c r="F57" s="289">
        <f t="shared" si="0"/>
        <v>485706</v>
      </c>
      <c r="G57" s="292">
        <v>0</v>
      </c>
      <c r="H57" s="292">
        <v>0</v>
      </c>
    </row>
    <row r="58" spans="1:8" ht="12.75" hidden="1">
      <c r="A58" s="253" t="s">
        <v>258</v>
      </c>
      <c r="B58" s="254"/>
      <c r="C58" s="255" t="s">
        <v>241</v>
      </c>
      <c r="D58" s="256">
        <v>363547</v>
      </c>
      <c r="E58" s="256">
        <f>E59+E60</f>
        <v>0</v>
      </c>
      <c r="F58" s="289">
        <f t="shared" si="0"/>
        <v>363547</v>
      </c>
      <c r="G58" s="257">
        <f>F58-H58</f>
        <v>363547</v>
      </c>
      <c r="H58" s="257">
        <v>0</v>
      </c>
    </row>
    <row r="59" spans="1:8" ht="12.75" hidden="1">
      <c r="A59" s="253"/>
      <c r="B59" s="258" t="s">
        <v>269</v>
      </c>
      <c r="C59" s="259" t="s">
        <v>348</v>
      </c>
      <c r="D59" s="260">
        <v>51181</v>
      </c>
      <c r="E59" s="261">
        <f>G59+H59</f>
        <v>0</v>
      </c>
      <c r="F59" s="289">
        <f t="shared" si="0"/>
        <v>51181</v>
      </c>
      <c r="G59" s="261">
        <v>0</v>
      </c>
      <c r="H59" s="261">
        <v>0</v>
      </c>
    </row>
    <row r="60" spans="1:8" ht="51" hidden="1">
      <c r="A60" s="253"/>
      <c r="B60" s="258" t="s">
        <v>333</v>
      </c>
      <c r="C60" s="259" t="s">
        <v>334</v>
      </c>
      <c r="D60" s="260">
        <v>101113</v>
      </c>
      <c r="E60" s="261">
        <f>G60+H60</f>
        <v>0</v>
      </c>
      <c r="F60" s="289">
        <f t="shared" si="0"/>
        <v>101113</v>
      </c>
      <c r="G60" s="261">
        <v>0</v>
      </c>
      <c r="H60" s="261">
        <v>0</v>
      </c>
    </row>
    <row r="61" spans="1:8" ht="12.75" hidden="1">
      <c r="A61" s="253" t="s">
        <v>254</v>
      </c>
      <c r="B61" s="254"/>
      <c r="C61" s="255" t="s">
        <v>255</v>
      </c>
      <c r="D61" s="256">
        <v>1045732</v>
      </c>
      <c r="E61" s="256">
        <f>E62+E63</f>
        <v>0</v>
      </c>
      <c r="F61" s="289">
        <f t="shared" si="0"/>
        <v>1045732</v>
      </c>
      <c r="G61" s="257">
        <f>F61-H61</f>
        <v>1045732</v>
      </c>
      <c r="H61" s="257">
        <v>0</v>
      </c>
    </row>
    <row r="62" spans="1:8" ht="51" hidden="1">
      <c r="A62" s="253"/>
      <c r="B62" s="258" t="s">
        <v>267</v>
      </c>
      <c r="C62" s="259" t="s">
        <v>268</v>
      </c>
      <c r="D62" s="260">
        <v>14371</v>
      </c>
      <c r="E62" s="261">
        <f>G62+H62</f>
        <v>0</v>
      </c>
      <c r="F62" s="289">
        <f t="shared" si="0"/>
        <v>14371</v>
      </c>
      <c r="G62" s="261">
        <v>0</v>
      </c>
      <c r="H62" s="261">
        <v>0</v>
      </c>
    </row>
    <row r="63" spans="1:8" ht="12.75" hidden="1">
      <c r="A63" s="253"/>
      <c r="B63" s="258" t="s">
        <v>283</v>
      </c>
      <c r="C63" s="259" t="s">
        <v>284</v>
      </c>
      <c r="D63" s="260">
        <v>376493</v>
      </c>
      <c r="E63" s="261">
        <f>G63+H63</f>
        <v>0</v>
      </c>
      <c r="F63" s="289">
        <f t="shared" si="0"/>
        <v>376493</v>
      </c>
      <c r="G63" s="261">
        <v>0</v>
      </c>
      <c r="H63" s="261">
        <v>0</v>
      </c>
    </row>
    <row r="64" spans="1:8" ht="12.75" hidden="1">
      <c r="A64" s="253" t="s">
        <v>338</v>
      </c>
      <c r="B64" s="254"/>
      <c r="C64" s="255" t="s">
        <v>339</v>
      </c>
      <c r="D64" s="256">
        <v>6020309</v>
      </c>
      <c r="E64" s="256">
        <f>E65+E66</f>
        <v>0</v>
      </c>
      <c r="F64" s="289">
        <f t="shared" si="0"/>
        <v>6020309</v>
      </c>
      <c r="G64" s="257">
        <f>F64-H64</f>
        <v>6020309</v>
      </c>
      <c r="H64" s="257">
        <v>0</v>
      </c>
    </row>
    <row r="65" spans="1:8" s="17" customFormat="1" ht="38.25" hidden="1">
      <c r="A65" s="262"/>
      <c r="B65" s="258" t="s">
        <v>344</v>
      </c>
      <c r="C65" s="259" t="s">
        <v>257</v>
      </c>
      <c r="D65" s="260">
        <v>1578191</v>
      </c>
      <c r="E65" s="261">
        <f>G65+H65</f>
        <v>0</v>
      </c>
      <c r="F65" s="289">
        <f t="shared" si="0"/>
        <v>1578191</v>
      </c>
      <c r="G65" s="261">
        <v>0</v>
      </c>
      <c r="H65" s="261">
        <v>0</v>
      </c>
    </row>
    <row r="66" spans="1:8" ht="12.75" hidden="1">
      <c r="A66" s="253"/>
      <c r="B66" s="258" t="s">
        <v>351</v>
      </c>
      <c r="C66" s="259" t="s">
        <v>306</v>
      </c>
      <c r="D66" s="260">
        <v>29324</v>
      </c>
      <c r="E66" s="261">
        <f>G66+H66</f>
        <v>0</v>
      </c>
      <c r="F66" s="289">
        <f t="shared" si="0"/>
        <v>29324</v>
      </c>
      <c r="G66" s="261">
        <v>0</v>
      </c>
      <c r="H66" s="261">
        <v>0</v>
      </c>
    </row>
    <row r="67" spans="1:8" ht="12.75" hidden="1">
      <c r="A67" s="253" t="s">
        <v>242</v>
      </c>
      <c r="B67" s="254"/>
      <c r="C67" s="255" t="s">
        <v>243</v>
      </c>
      <c r="D67" s="256">
        <v>259596</v>
      </c>
      <c r="E67" s="256">
        <f>E68</f>
        <v>0</v>
      </c>
      <c r="F67" s="289">
        <f t="shared" si="0"/>
        <v>259596</v>
      </c>
      <c r="G67" s="257">
        <f>F67-H67</f>
        <v>259596</v>
      </c>
      <c r="H67" s="257">
        <v>0</v>
      </c>
    </row>
    <row r="68" spans="1:8" ht="12.75" hidden="1">
      <c r="A68" s="253"/>
      <c r="B68" s="258" t="s">
        <v>244</v>
      </c>
      <c r="C68" s="259" t="s">
        <v>245</v>
      </c>
      <c r="D68" s="260">
        <v>135759</v>
      </c>
      <c r="E68" s="261">
        <f>G68+H68</f>
        <v>0</v>
      </c>
      <c r="F68" s="289">
        <f t="shared" si="0"/>
        <v>135759</v>
      </c>
      <c r="G68" s="261">
        <v>0</v>
      </c>
      <c r="H68" s="261">
        <v>0</v>
      </c>
    </row>
    <row r="69" spans="1:8" ht="12.75" hidden="1">
      <c r="A69" s="253" t="s">
        <v>62</v>
      </c>
      <c r="B69" s="254"/>
      <c r="C69" s="255" t="s">
        <v>132</v>
      </c>
      <c r="D69" s="256">
        <v>14084344</v>
      </c>
      <c r="E69" s="256">
        <f>E70+E71+E72</f>
        <v>0</v>
      </c>
      <c r="F69" s="289">
        <f t="shared" si="0"/>
        <v>14084344</v>
      </c>
      <c r="G69" s="257">
        <f>F69-H69</f>
        <v>11339197</v>
      </c>
      <c r="H69" s="257">
        <v>2745147</v>
      </c>
    </row>
    <row r="70" spans="1:8" ht="12.75" hidden="1">
      <c r="A70" s="253"/>
      <c r="B70" s="258" t="s">
        <v>136</v>
      </c>
      <c r="C70" s="259" t="s">
        <v>137</v>
      </c>
      <c r="D70" s="260">
        <v>5229937</v>
      </c>
      <c r="E70" s="261">
        <f>G70+H70</f>
        <v>0</v>
      </c>
      <c r="F70" s="289">
        <f t="shared" si="0"/>
        <v>5229937</v>
      </c>
      <c r="G70" s="261">
        <v>0</v>
      </c>
      <c r="H70" s="261">
        <v>0</v>
      </c>
    </row>
    <row r="71" spans="1:8" ht="12.75" hidden="1">
      <c r="A71" s="253"/>
      <c r="B71" s="258" t="s">
        <v>138</v>
      </c>
      <c r="C71" s="259" t="s">
        <v>139</v>
      </c>
      <c r="D71" s="260">
        <v>5027517</v>
      </c>
      <c r="E71" s="261">
        <f>G71+H71</f>
        <v>0</v>
      </c>
      <c r="F71" s="289">
        <f t="shared" si="0"/>
        <v>5027517</v>
      </c>
      <c r="G71" s="261">
        <v>0</v>
      </c>
      <c r="H71" s="261">
        <v>0</v>
      </c>
    </row>
    <row r="72" spans="1:8" ht="51" hidden="1">
      <c r="A72" s="253"/>
      <c r="B72" s="258" t="s">
        <v>310</v>
      </c>
      <c r="C72" s="259" t="s">
        <v>349</v>
      </c>
      <c r="D72" s="260">
        <v>481962</v>
      </c>
      <c r="E72" s="261">
        <f>G72+H72</f>
        <v>0</v>
      </c>
      <c r="F72" s="289">
        <f t="shared" si="0"/>
        <v>481962</v>
      </c>
      <c r="G72" s="261">
        <v>0</v>
      </c>
      <c r="H72" s="261">
        <v>0</v>
      </c>
    </row>
    <row r="73" spans="1:8" ht="12.75" hidden="1">
      <c r="A73" s="253" t="s">
        <v>242</v>
      </c>
      <c r="B73" s="254"/>
      <c r="C73" s="255" t="s">
        <v>243</v>
      </c>
      <c r="D73" s="256">
        <v>261596</v>
      </c>
      <c r="E73" s="256">
        <f>E74</f>
        <v>0</v>
      </c>
      <c r="F73" s="289">
        <f aca="true" t="shared" si="3" ref="F73:F136">D73+E73</f>
        <v>261596</v>
      </c>
      <c r="G73" s="257">
        <f>F73-H73</f>
        <v>261596</v>
      </c>
      <c r="H73" s="257">
        <v>0</v>
      </c>
    </row>
    <row r="74" spans="1:8" ht="12.75" hidden="1">
      <c r="A74" s="253"/>
      <c r="B74" s="258" t="s">
        <v>244</v>
      </c>
      <c r="C74" s="259" t="s">
        <v>245</v>
      </c>
      <c r="D74" s="260">
        <v>137759</v>
      </c>
      <c r="E74" s="261">
        <f>G74+H74</f>
        <v>0</v>
      </c>
      <c r="F74" s="289">
        <f t="shared" si="3"/>
        <v>137759</v>
      </c>
      <c r="G74" s="261">
        <v>0</v>
      </c>
      <c r="H74" s="261">
        <v>0</v>
      </c>
    </row>
    <row r="75" spans="1:8" ht="12.75" hidden="1">
      <c r="A75" s="253" t="s">
        <v>254</v>
      </c>
      <c r="B75" s="254"/>
      <c r="C75" s="255" t="s">
        <v>255</v>
      </c>
      <c r="D75" s="256">
        <v>975687</v>
      </c>
      <c r="E75" s="256">
        <f>E76+E77+E78+E79+E80</f>
        <v>0</v>
      </c>
      <c r="F75" s="289">
        <f t="shared" si="3"/>
        <v>975687</v>
      </c>
      <c r="G75" s="257">
        <f>F75-H75</f>
        <v>975687</v>
      </c>
      <c r="H75" s="257">
        <v>0</v>
      </c>
    </row>
    <row r="76" spans="1:8" ht="51" hidden="1">
      <c r="A76" s="253"/>
      <c r="B76" s="258" t="s">
        <v>267</v>
      </c>
      <c r="C76" s="259" t="s">
        <v>268</v>
      </c>
      <c r="D76" s="260">
        <v>14488</v>
      </c>
      <c r="E76" s="261">
        <f>G76+H76</f>
        <v>0</v>
      </c>
      <c r="F76" s="289">
        <f t="shared" si="3"/>
        <v>14488</v>
      </c>
      <c r="G76" s="261">
        <v>0</v>
      </c>
      <c r="H76" s="261">
        <v>0</v>
      </c>
    </row>
    <row r="77" spans="1:8" s="17" customFormat="1" ht="25.5" hidden="1">
      <c r="A77" s="262"/>
      <c r="B77" s="258" t="s">
        <v>271</v>
      </c>
      <c r="C77" s="259" t="s">
        <v>340</v>
      </c>
      <c r="D77" s="260">
        <v>375100</v>
      </c>
      <c r="E77" s="261">
        <f>G77+H77</f>
        <v>0</v>
      </c>
      <c r="F77" s="289">
        <f t="shared" si="3"/>
        <v>375100</v>
      </c>
      <c r="G77" s="261">
        <v>0</v>
      </c>
      <c r="H77" s="261">
        <v>0</v>
      </c>
    </row>
    <row r="78" spans="1:8" s="17" customFormat="1" ht="12.75" hidden="1">
      <c r="A78" s="262"/>
      <c r="B78" s="258" t="s">
        <v>281</v>
      </c>
      <c r="C78" s="259" t="s">
        <v>337</v>
      </c>
      <c r="D78" s="260">
        <v>128640</v>
      </c>
      <c r="E78" s="261">
        <f>G78+H78</f>
        <v>0</v>
      </c>
      <c r="F78" s="289">
        <f t="shared" si="3"/>
        <v>128640</v>
      </c>
      <c r="G78" s="261">
        <v>0</v>
      </c>
      <c r="H78" s="261">
        <v>0</v>
      </c>
    </row>
    <row r="79" spans="1:8" s="17" customFormat="1" ht="12.75" hidden="1">
      <c r="A79" s="262"/>
      <c r="B79" s="258" t="s">
        <v>283</v>
      </c>
      <c r="C79" s="259" t="s">
        <v>284</v>
      </c>
      <c r="D79" s="260">
        <v>376693</v>
      </c>
      <c r="E79" s="261">
        <f>G79+H79</f>
        <v>0</v>
      </c>
      <c r="F79" s="289">
        <f t="shared" si="3"/>
        <v>376693</v>
      </c>
      <c r="G79" s="261">
        <v>0</v>
      </c>
      <c r="H79" s="261">
        <v>0</v>
      </c>
    </row>
    <row r="80" spans="1:8" s="17" customFormat="1" ht="12.75" hidden="1">
      <c r="A80" s="262"/>
      <c r="B80" s="258" t="s">
        <v>341</v>
      </c>
      <c r="C80" s="259" t="s">
        <v>342</v>
      </c>
      <c r="D80" s="260">
        <v>38000</v>
      </c>
      <c r="E80" s="261">
        <f>G80+H80</f>
        <v>0</v>
      </c>
      <c r="F80" s="289">
        <f t="shared" si="3"/>
        <v>38000</v>
      </c>
      <c r="G80" s="261">
        <v>0</v>
      </c>
      <c r="H80" s="261">
        <v>0</v>
      </c>
    </row>
    <row r="81" spans="1:8" ht="12.75" hidden="1">
      <c r="A81" s="253" t="s">
        <v>338</v>
      </c>
      <c r="B81" s="254"/>
      <c r="C81" s="255" t="s">
        <v>339</v>
      </c>
      <c r="D81" s="256">
        <v>5905020</v>
      </c>
      <c r="E81" s="256">
        <f>E82+E83+E86</f>
        <v>0</v>
      </c>
      <c r="F81" s="289">
        <f t="shared" si="3"/>
        <v>5905020</v>
      </c>
      <c r="G81" s="257">
        <f>F81-H81</f>
        <v>5905020</v>
      </c>
      <c r="H81" s="257">
        <v>0</v>
      </c>
    </row>
    <row r="82" spans="1:8" s="17" customFormat="1" ht="12.75" hidden="1">
      <c r="A82" s="262"/>
      <c r="B82" s="258" t="s">
        <v>343</v>
      </c>
      <c r="C82" s="259" t="s">
        <v>336</v>
      </c>
      <c r="D82" s="260">
        <v>4284505</v>
      </c>
      <c r="E82" s="261">
        <f>G82+H82</f>
        <v>0</v>
      </c>
      <c r="F82" s="289">
        <f t="shared" si="3"/>
        <v>4284505</v>
      </c>
      <c r="G82" s="261">
        <v>0</v>
      </c>
      <c r="H82" s="261">
        <v>0</v>
      </c>
    </row>
    <row r="83" spans="1:8" s="17" customFormat="1" ht="38.25" hidden="1">
      <c r="A83" s="262"/>
      <c r="B83" s="258" t="s">
        <v>344</v>
      </c>
      <c r="C83" s="259" t="s">
        <v>257</v>
      </c>
      <c r="D83" s="260">
        <v>1577191</v>
      </c>
      <c r="E83" s="261">
        <f>G83+H83</f>
        <v>0</v>
      </c>
      <c r="F83" s="289">
        <f t="shared" si="3"/>
        <v>1577191</v>
      </c>
      <c r="G83" s="261">
        <v>0</v>
      </c>
      <c r="H83" s="261">
        <v>0</v>
      </c>
    </row>
    <row r="84" spans="1:8" s="17" customFormat="1" ht="51" hidden="1">
      <c r="A84" s="262"/>
      <c r="B84" s="258" t="s">
        <v>267</v>
      </c>
      <c r="C84" s="259" t="s">
        <v>268</v>
      </c>
      <c r="D84" s="260">
        <v>17057</v>
      </c>
      <c r="E84" s="261">
        <f>G84+H84</f>
        <v>0</v>
      </c>
      <c r="F84" s="289">
        <f t="shared" si="3"/>
        <v>17057</v>
      </c>
      <c r="G84" s="261">
        <v>0</v>
      </c>
      <c r="H84" s="261">
        <v>0</v>
      </c>
    </row>
    <row r="85" spans="1:8" s="17" customFormat="1" ht="12.75" hidden="1">
      <c r="A85" s="262"/>
      <c r="B85" s="258" t="s">
        <v>281</v>
      </c>
      <c r="C85" s="259" t="s">
        <v>337</v>
      </c>
      <c r="D85" s="260">
        <v>189035</v>
      </c>
      <c r="E85" s="261">
        <f>G85+H85</f>
        <v>0</v>
      </c>
      <c r="F85" s="289">
        <f t="shared" si="3"/>
        <v>189035</v>
      </c>
      <c r="G85" s="261">
        <v>0</v>
      </c>
      <c r="H85" s="261">
        <v>0</v>
      </c>
    </row>
    <row r="86" spans="1:8" s="17" customFormat="1" ht="12.75" hidden="1">
      <c r="A86" s="262"/>
      <c r="B86" s="258" t="s">
        <v>345</v>
      </c>
      <c r="C86" s="259" t="s">
        <v>346</v>
      </c>
      <c r="D86" s="260">
        <v>0</v>
      </c>
      <c r="E86" s="261">
        <f>G86+H86</f>
        <v>0</v>
      </c>
      <c r="F86" s="289">
        <f t="shared" si="3"/>
        <v>0</v>
      </c>
      <c r="G86" s="261">
        <v>0</v>
      </c>
      <c r="H86" s="261">
        <v>0</v>
      </c>
    </row>
    <row r="87" spans="1:8" ht="12.75" hidden="1">
      <c r="A87" s="253" t="s">
        <v>58</v>
      </c>
      <c r="B87" s="254"/>
      <c r="C87" s="255" t="s">
        <v>201</v>
      </c>
      <c r="D87" s="256">
        <v>436639</v>
      </c>
      <c r="E87" s="256">
        <f>E89+E90</f>
        <v>0</v>
      </c>
      <c r="F87" s="289">
        <f t="shared" si="3"/>
        <v>436639</v>
      </c>
      <c r="G87" s="257">
        <f>F87-H87</f>
        <v>347639</v>
      </c>
      <c r="H87" s="257">
        <v>89000</v>
      </c>
    </row>
    <row r="88" spans="1:8" s="17" customFormat="1" ht="12.75" hidden="1">
      <c r="A88" s="262"/>
      <c r="B88" s="258" t="s">
        <v>335</v>
      </c>
      <c r="C88" s="259" t="s">
        <v>336</v>
      </c>
      <c r="D88" s="260">
        <v>3049027</v>
      </c>
      <c r="E88" s="261">
        <f>G88+H88</f>
        <v>0</v>
      </c>
      <c r="F88" s="289">
        <f t="shared" si="3"/>
        <v>3049027</v>
      </c>
      <c r="G88" s="261">
        <v>0</v>
      </c>
      <c r="H88" s="261">
        <v>0</v>
      </c>
    </row>
    <row r="89" spans="1:8" s="17" customFormat="1" ht="12.75" hidden="1">
      <c r="A89" s="262"/>
      <c r="B89" s="258" t="s">
        <v>59</v>
      </c>
      <c r="C89" s="259" t="s">
        <v>202</v>
      </c>
      <c r="D89" s="260">
        <v>97063</v>
      </c>
      <c r="E89" s="261">
        <f>G89+H89</f>
        <v>0</v>
      </c>
      <c r="F89" s="289">
        <f t="shared" si="3"/>
        <v>97063</v>
      </c>
      <c r="G89" s="261">
        <v>0</v>
      </c>
      <c r="H89" s="261">
        <v>0</v>
      </c>
    </row>
    <row r="90" spans="1:8" s="17" customFormat="1" ht="12.75" hidden="1">
      <c r="A90" s="262"/>
      <c r="B90" s="258" t="s">
        <v>211</v>
      </c>
      <c r="C90" s="259" t="s">
        <v>212</v>
      </c>
      <c r="D90" s="260">
        <v>653349</v>
      </c>
      <c r="E90" s="261">
        <f>G90+H90</f>
        <v>0</v>
      </c>
      <c r="F90" s="289">
        <f t="shared" si="3"/>
        <v>653349</v>
      </c>
      <c r="G90" s="261">
        <v>0</v>
      </c>
      <c r="H90" s="261">
        <v>0</v>
      </c>
    </row>
    <row r="91" spans="1:8" s="17" customFormat="1" ht="12.75" hidden="1">
      <c r="A91" s="262"/>
      <c r="B91" s="258" t="s">
        <v>136</v>
      </c>
      <c r="C91" s="259" t="s">
        <v>137</v>
      </c>
      <c r="D91" s="260">
        <v>5236039</v>
      </c>
      <c r="E91" s="261">
        <v>0</v>
      </c>
      <c r="F91" s="289">
        <f t="shared" si="3"/>
        <v>5236039</v>
      </c>
      <c r="G91" s="261">
        <v>620</v>
      </c>
      <c r="H91" s="261">
        <v>0</v>
      </c>
    </row>
    <row r="92" spans="1:8" s="17" customFormat="1" ht="12.75" hidden="1">
      <c r="A92" s="262"/>
      <c r="B92" s="258" t="s">
        <v>246</v>
      </c>
      <c r="C92" s="259" t="s">
        <v>247</v>
      </c>
      <c r="D92" s="260">
        <v>273570</v>
      </c>
      <c r="E92" s="261">
        <v>0</v>
      </c>
      <c r="F92" s="289">
        <f t="shared" si="3"/>
        <v>273570</v>
      </c>
      <c r="G92" s="261">
        <v>850</v>
      </c>
      <c r="H92" s="261">
        <v>0</v>
      </c>
    </row>
    <row r="93" spans="1:8" s="17" customFormat="1" ht="12.75" hidden="1">
      <c r="A93" s="262"/>
      <c r="B93" s="258" t="s">
        <v>63</v>
      </c>
      <c r="C93" s="259" t="s">
        <v>208</v>
      </c>
      <c r="D93" s="260">
        <v>739768</v>
      </c>
      <c r="E93" s="261">
        <v>0</v>
      </c>
      <c r="F93" s="289">
        <f t="shared" si="3"/>
        <v>739768</v>
      </c>
      <c r="G93" s="261">
        <v>5725</v>
      </c>
      <c r="H93" s="261">
        <v>0</v>
      </c>
    </row>
    <row r="94" spans="1:8" s="17" customFormat="1" ht="12.75" hidden="1">
      <c r="A94" s="262"/>
      <c r="B94" s="258" t="s">
        <v>138</v>
      </c>
      <c r="C94" s="259" t="s">
        <v>139</v>
      </c>
      <c r="D94" s="260">
        <v>3560976</v>
      </c>
      <c r="E94" s="261">
        <v>0</v>
      </c>
      <c r="F94" s="289">
        <f t="shared" si="3"/>
        <v>3560976</v>
      </c>
      <c r="G94" s="261">
        <v>22100</v>
      </c>
      <c r="H94" s="261">
        <v>0</v>
      </c>
    </row>
    <row r="95" spans="1:8" s="17" customFormat="1" ht="51" hidden="1">
      <c r="A95" s="262"/>
      <c r="B95" s="258" t="s">
        <v>333</v>
      </c>
      <c r="C95" s="259" t="s">
        <v>334</v>
      </c>
      <c r="D95" s="260">
        <v>69586</v>
      </c>
      <c r="E95" s="261">
        <v>0</v>
      </c>
      <c r="F95" s="289">
        <f t="shared" si="3"/>
        <v>69586</v>
      </c>
      <c r="G95" s="261">
        <v>4110</v>
      </c>
      <c r="H95" s="261">
        <v>0</v>
      </c>
    </row>
    <row r="96" spans="1:8" ht="12.75" hidden="1">
      <c r="A96" s="253" t="s">
        <v>254</v>
      </c>
      <c r="B96" s="254"/>
      <c r="C96" s="255" t="s">
        <v>255</v>
      </c>
      <c r="D96" s="256">
        <v>4969141</v>
      </c>
      <c r="E96" s="256">
        <f>E97+E98</f>
        <v>0</v>
      </c>
      <c r="F96" s="289">
        <f t="shared" si="3"/>
        <v>4969141</v>
      </c>
      <c r="G96" s="257">
        <f>F96-H96</f>
        <v>4969141</v>
      </c>
      <c r="H96" s="257">
        <v>0</v>
      </c>
    </row>
    <row r="97" spans="1:8" s="17" customFormat="1" ht="51" hidden="1">
      <c r="A97" s="262"/>
      <c r="B97" s="258" t="s">
        <v>267</v>
      </c>
      <c r="C97" s="259" t="s">
        <v>278</v>
      </c>
      <c r="D97" s="260">
        <v>12671</v>
      </c>
      <c r="E97" s="261">
        <v>0</v>
      </c>
      <c r="F97" s="289">
        <f t="shared" si="3"/>
        <v>12671</v>
      </c>
      <c r="G97" s="261">
        <v>610</v>
      </c>
      <c r="H97" s="261">
        <v>0</v>
      </c>
    </row>
    <row r="98" spans="1:8" s="17" customFormat="1" ht="12.75" hidden="1">
      <c r="A98" s="262"/>
      <c r="B98" s="258" t="s">
        <v>281</v>
      </c>
      <c r="C98" s="259" t="s">
        <v>282</v>
      </c>
      <c r="D98" s="260">
        <v>121000</v>
      </c>
      <c r="E98" s="261">
        <v>0</v>
      </c>
      <c r="F98" s="289">
        <f t="shared" si="3"/>
        <v>121000</v>
      </c>
      <c r="G98" s="261">
        <v>4774</v>
      </c>
      <c r="H98" s="261">
        <v>0</v>
      </c>
    </row>
    <row r="99" spans="1:8" ht="12.75" hidden="1">
      <c r="A99" s="253" t="s">
        <v>258</v>
      </c>
      <c r="B99" s="254"/>
      <c r="C99" s="255" t="s">
        <v>241</v>
      </c>
      <c r="D99" s="256">
        <v>315276</v>
      </c>
      <c r="E99" s="256">
        <f>E100</f>
        <v>0</v>
      </c>
      <c r="F99" s="289">
        <f t="shared" si="3"/>
        <v>315276</v>
      </c>
      <c r="G99" s="257">
        <f>F99-H99</f>
        <v>315276</v>
      </c>
      <c r="H99" s="257">
        <v>0</v>
      </c>
    </row>
    <row r="100" spans="1:8" s="17" customFormat="1" ht="12.75" hidden="1">
      <c r="A100" s="262"/>
      <c r="B100" s="258" t="s">
        <v>269</v>
      </c>
      <c r="C100" s="259" t="s">
        <v>270</v>
      </c>
      <c r="D100" s="260">
        <v>50200</v>
      </c>
      <c r="E100" s="261">
        <v>0</v>
      </c>
      <c r="F100" s="289">
        <f t="shared" si="3"/>
        <v>50200</v>
      </c>
      <c r="G100" s="261">
        <v>1048</v>
      </c>
      <c r="H100" s="261">
        <v>0</v>
      </c>
    </row>
    <row r="101" spans="1:8" ht="12.75" hidden="1">
      <c r="A101" s="253" t="s">
        <v>209</v>
      </c>
      <c r="B101" s="254"/>
      <c r="C101" s="255" t="s">
        <v>210</v>
      </c>
      <c r="D101" s="256">
        <v>1020791</v>
      </c>
      <c r="E101" s="257">
        <f>E102</f>
        <v>0</v>
      </c>
      <c r="F101" s="289">
        <f t="shared" si="3"/>
        <v>1020791</v>
      </c>
      <c r="G101" s="257">
        <f>F101-H101</f>
        <v>625560</v>
      </c>
      <c r="H101" s="257">
        <v>395231</v>
      </c>
    </row>
    <row r="102" spans="1:8" s="17" customFormat="1" ht="12.75" hidden="1">
      <c r="A102" s="262"/>
      <c r="B102" s="258" t="s">
        <v>211</v>
      </c>
      <c r="C102" s="259" t="s">
        <v>212</v>
      </c>
      <c r="D102" s="260">
        <v>589900</v>
      </c>
      <c r="E102" s="261">
        <f>G102+H102</f>
        <v>0</v>
      </c>
      <c r="F102" s="289">
        <f t="shared" si="3"/>
        <v>589900</v>
      </c>
      <c r="G102" s="261">
        <v>0</v>
      </c>
      <c r="H102" s="261">
        <v>0</v>
      </c>
    </row>
    <row r="103" spans="1:8" ht="12.75" hidden="1">
      <c r="A103" s="253" t="s">
        <v>248</v>
      </c>
      <c r="B103" s="254"/>
      <c r="C103" s="255" t="s">
        <v>249</v>
      </c>
      <c r="D103" s="256">
        <v>470184</v>
      </c>
      <c r="E103" s="256">
        <f>E104</f>
        <v>0</v>
      </c>
      <c r="F103" s="289">
        <f t="shared" si="3"/>
        <v>470184</v>
      </c>
      <c r="G103" s="257">
        <f>F103-H103</f>
        <v>370184</v>
      </c>
      <c r="H103" s="257">
        <v>100000</v>
      </c>
    </row>
    <row r="104" spans="1:8" s="17" customFormat="1" ht="12.75" hidden="1">
      <c r="A104" s="262"/>
      <c r="B104" s="258" t="s">
        <v>297</v>
      </c>
      <c r="C104" s="259" t="s">
        <v>298</v>
      </c>
      <c r="D104" s="260">
        <v>56624</v>
      </c>
      <c r="E104" s="261">
        <f>G104+H104</f>
        <v>0</v>
      </c>
      <c r="F104" s="289">
        <f t="shared" si="3"/>
        <v>56624</v>
      </c>
      <c r="G104" s="261">
        <v>0</v>
      </c>
      <c r="H104" s="261">
        <v>0</v>
      </c>
    </row>
    <row r="105" spans="1:8" ht="25.5" hidden="1">
      <c r="A105" s="253" t="s">
        <v>289</v>
      </c>
      <c r="B105" s="254"/>
      <c r="C105" s="255" t="s">
        <v>292</v>
      </c>
      <c r="D105" s="256">
        <v>67407</v>
      </c>
      <c r="E105" s="256">
        <f>E106</f>
        <v>0</v>
      </c>
      <c r="F105" s="289">
        <f t="shared" si="3"/>
        <v>67407</v>
      </c>
      <c r="G105" s="257">
        <f>F105-H105</f>
        <v>67407</v>
      </c>
      <c r="H105" s="257">
        <v>0</v>
      </c>
    </row>
    <row r="106" spans="1:8" s="17" customFormat="1" ht="12.75" hidden="1">
      <c r="A106" s="262"/>
      <c r="B106" s="258" t="s">
        <v>308</v>
      </c>
      <c r="C106" s="259" t="s">
        <v>309</v>
      </c>
      <c r="D106" s="260">
        <v>10642</v>
      </c>
      <c r="E106" s="261">
        <v>0</v>
      </c>
      <c r="F106" s="289">
        <f t="shared" si="3"/>
        <v>10642</v>
      </c>
      <c r="G106" s="261">
        <v>0</v>
      </c>
      <c r="H106" s="261">
        <v>0</v>
      </c>
    </row>
    <row r="107" spans="1:8" ht="12.75" hidden="1">
      <c r="A107" s="253" t="s">
        <v>62</v>
      </c>
      <c r="B107" s="254"/>
      <c r="C107" s="255" t="s">
        <v>132</v>
      </c>
      <c r="D107" s="256">
        <v>13997561</v>
      </c>
      <c r="E107" s="256">
        <f>E108+E109+E110</f>
        <v>0</v>
      </c>
      <c r="F107" s="289">
        <f t="shared" si="3"/>
        <v>13997561</v>
      </c>
      <c r="G107" s="257">
        <f>F107-H107</f>
        <v>11312414</v>
      </c>
      <c r="H107" s="257">
        <v>2685147</v>
      </c>
    </row>
    <row r="108" spans="1:8" s="17" customFormat="1" ht="12.75" hidden="1">
      <c r="A108" s="262"/>
      <c r="B108" s="258" t="s">
        <v>261</v>
      </c>
      <c r="C108" s="259" t="s">
        <v>262</v>
      </c>
      <c r="D108" s="260">
        <v>1462232</v>
      </c>
      <c r="E108" s="261">
        <f>G108+H108</f>
        <v>0</v>
      </c>
      <c r="F108" s="289">
        <f t="shared" si="3"/>
        <v>1462232</v>
      </c>
      <c r="G108" s="261">
        <v>0</v>
      </c>
      <c r="H108" s="261">
        <v>0</v>
      </c>
    </row>
    <row r="109" spans="1:8" s="17" customFormat="1" ht="12.75" hidden="1">
      <c r="A109" s="262"/>
      <c r="B109" s="258" t="s">
        <v>63</v>
      </c>
      <c r="C109" s="259" t="s">
        <v>208</v>
      </c>
      <c r="D109" s="260">
        <v>900735</v>
      </c>
      <c r="E109" s="261">
        <f>G109+H109</f>
        <v>0</v>
      </c>
      <c r="F109" s="289">
        <f t="shared" si="3"/>
        <v>900735</v>
      </c>
      <c r="G109" s="261">
        <v>0</v>
      </c>
      <c r="H109" s="261">
        <v>0</v>
      </c>
    </row>
    <row r="110" spans="1:8" s="17" customFormat="1" ht="51" hidden="1">
      <c r="A110" s="262"/>
      <c r="B110" s="258" t="s">
        <v>333</v>
      </c>
      <c r="C110" s="259" t="s">
        <v>334</v>
      </c>
      <c r="D110" s="260">
        <v>91697</v>
      </c>
      <c r="E110" s="261">
        <f>G110+H110</f>
        <v>0</v>
      </c>
      <c r="F110" s="289">
        <f t="shared" si="3"/>
        <v>91697</v>
      </c>
      <c r="G110" s="261">
        <v>0</v>
      </c>
      <c r="H110" s="261">
        <v>0</v>
      </c>
    </row>
    <row r="111" spans="1:8" ht="18" customHeight="1" hidden="1">
      <c r="A111" s="253" t="s">
        <v>214</v>
      </c>
      <c r="B111" s="254"/>
      <c r="C111" s="255" t="s">
        <v>307</v>
      </c>
      <c r="D111" s="256">
        <v>245990</v>
      </c>
      <c r="E111" s="256">
        <f>E112</f>
        <v>0</v>
      </c>
      <c r="F111" s="289">
        <f t="shared" si="3"/>
        <v>245990</v>
      </c>
      <c r="G111" s="257">
        <f>F111-H111</f>
        <v>245990</v>
      </c>
      <c r="H111" s="257">
        <v>0</v>
      </c>
    </row>
    <row r="112" spans="1:8" s="17" customFormat="1" ht="12.75" hidden="1">
      <c r="A112" s="262"/>
      <c r="B112" s="258" t="s">
        <v>302</v>
      </c>
      <c r="C112" s="259" t="s">
        <v>303</v>
      </c>
      <c r="D112" s="260">
        <v>85990</v>
      </c>
      <c r="E112" s="261">
        <f>G112+H112</f>
        <v>0</v>
      </c>
      <c r="F112" s="289">
        <f t="shared" si="3"/>
        <v>85990</v>
      </c>
      <c r="G112" s="261">
        <v>0</v>
      </c>
      <c r="H112" s="261">
        <v>0</v>
      </c>
    </row>
    <row r="113" spans="1:8" ht="12.75" hidden="1">
      <c r="A113" s="253" t="s">
        <v>242</v>
      </c>
      <c r="B113" s="254"/>
      <c r="C113" s="255" t="s">
        <v>243</v>
      </c>
      <c r="D113" s="256">
        <v>144781</v>
      </c>
      <c r="E113" s="256">
        <f>E114</f>
        <v>0</v>
      </c>
      <c r="F113" s="289">
        <f t="shared" si="3"/>
        <v>144781</v>
      </c>
      <c r="G113" s="257">
        <f>F113-H113</f>
        <v>144781</v>
      </c>
      <c r="H113" s="257">
        <v>0</v>
      </c>
    </row>
    <row r="114" spans="1:8" s="17" customFormat="1" ht="12.75" hidden="1">
      <c r="A114" s="262"/>
      <c r="B114" s="258" t="s">
        <v>244</v>
      </c>
      <c r="C114" s="259" t="s">
        <v>245</v>
      </c>
      <c r="D114" s="260">
        <v>62569</v>
      </c>
      <c r="E114" s="261">
        <v>0</v>
      </c>
      <c r="F114" s="289">
        <f t="shared" si="3"/>
        <v>62569</v>
      </c>
      <c r="G114" s="261">
        <v>-16000</v>
      </c>
      <c r="H114" s="261">
        <v>0</v>
      </c>
    </row>
    <row r="115" spans="1:8" ht="12.75" hidden="1">
      <c r="A115" s="253" t="s">
        <v>29</v>
      </c>
      <c r="B115" s="254"/>
      <c r="C115" s="255" t="s">
        <v>195</v>
      </c>
      <c r="D115" s="256"/>
      <c r="E115" s="256"/>
      <c r="F115" s="289">
        <f t="shared" si="3"/>
        <v>0</v>
      </c>
      <c r="G115" s="257"/>
      <c r="H115" s="257"/>
    </row>
    <row r="116" spans="1:8" ht="12.75" hidden="1">
      <c r="A116" s="262"/>
      <c r="B116" s="258" t="s">
        <v>30</v>
      </c>
      <c r="C116" s="259" t="s">
        <v>196</v>
      </c>
      <c r="D116" s="260"/>
      <c r="E116" s="261"/>
      <c r="F116" s="289">
        <f t="shared" si="3"/>
        <v>0</v>
      </c>
      <c r="G116" s="261"/>
      <c r="H116" s="261"/>
    </row>
    <row r="117" spans="1:8" ht="12.75" hidden="1">
      <c r="A117" s="253" t="s">
        <v>62</v>
      </c>
      <c r="B117" s="254"/>
      <c r="C117" s="255" t="s">
        <v>132</v>
      </c>
      <c r="D117" s="256"/>
      <c r="E117" s="256"/>
      <c r="F117" s="289">
        <f t="shared" si="3"/>
        <v>0</v>
      </c>
      <c r="G117" s="257"/>
      <c r="H117" s="257"/>
    </row>
    <row r="118" spans="1:8" s="17" customFormat="1" ht="12.75" hidden="1">
      <c r="A118" s="262"/>
      <c r="B118" s="258" t="s">
        <v>136</v>
      </c>
      <c r="C118" s="259" t="s">
        <v>137</v>
      </c>
      <c r="D118" s="260"/>
      <c r="E118" s="261"/>
      <c r="F118" s="289">
        <f t="shared" si="3"/>
        <v>0</v>
      </c>
      <c r="G118" s="261"/>
      <c r="H118" s="261"/>
    </row>
    <row r="119" spans="1:8" s="17" customFormat="1" ht="54" customHeight="1" hidden="1">
      <c r="A119" s="262"/>
      <c r="B119" s="258" t="s">
        <v>310</v>
      </c>
      <c r="C119" s="263" t="s">
        <v>311</v>
      </c>
      <c r="D119" s="260"/>
      <c r="E119" s="261"/>
      <c r="F119" s="289">
        <f t="shared" si="3"/>
        <v>0</v>
      </c>
      <c r="G119" s="261"/>
      <c r="H119" s="261"/>
    </row>
    <row r="120" spans="1:8" ht="12.75" hidden="1">
      <c r="A120" s="253" t="s">
        <v>254</v>
      </c>
      <c r="B120" s="254"/>
      <c r="C120" s="255" t="s">
        <v>255</v>
      </c>
      <c r="D120" s="256"/>
      <c r="E120" s="256"/>
      <c r="F120" s="289">
        <f t="shared" si="3"/>
        <v>0</v>
      </c>
      <c r="G120" s="257"/>
      <c r="H120" s="257"/>
    </row>
    <row r="121" spans="1:8" ht="51" hidden="1">
      <c r="A121" s="262"/>
      <c r="B121" s="258" t="s">
        <v>267</v>
      </c>
      <c r="C121" s="264" t="s">
        <v>278</v>
      </c>
      <c r="D121" s="260"/>
      <c r="E121" s="261"/>
      <c r="F121" s="289">
        <f t="shared" si="3"/>
        <v>0</v>
      </c>
      <c r="G121" s="261"/>
      <c r="H121" s="261"/>
    </row>
    <row r="122" spans="1:8" ht="21" customHeight="1" hidden="1">
      <c r="A122" s="253" t="s">
        <v>205</v>
      </c>
      <c r="B122" s="254"/>
      <c r="C122" s="255" t="s">
        <v>206</v>
      </c>
      <c r="D122" s="256"/>
      <c r="E122" s="261"/>
      <c r="F122" s="289">
        <f t="shared" si="3"/>
        <v>0</v>
      </c>
      <c r="G122" s="257"/>
      <c r="H122" s="257"/>
    </row>
    <row r="123" spans="1:8" s="17" customFormat="1" ht="12.75" hidden="1">
      <c r="A123" s="262"/>
      <c r="B123" s="258" t="s">
        <v>252</v>
      </c>
      <c r="C123" s="259" t="s">
        <v>253</v>
      </c>
      <c r="D123" s="260"/>
      <c r="E123" s="261"/>
      <c r="F123" s="289">
        <f t="shared" si="3"/>
        <v>0</v>
      </c>
      <c r="G123" s="261"/>
      <c r="H123" s="261"/>
    </row>
    <row r="124" spans="1:8" s="17" customFormat="1" ht="12.75" hidden="1">
      <c r="A124" s="262"/>
      <c r="B124" s="258" t="s">
        <v>281</v>
      </c>
      <c r="C124" s="259" t="s">
        <v>282</v>
      </c>
      <c r="D124" s="260"/>
      <c r="E124" s="261"/>
      <c r="F124" s="289">
        <f t="shared" si="3"/>
        <v>0</v>
      </c>
      <c r="G124" s="261"/>
      <c r="H124" s="261"/>
    </row>
    <row r="125" spans="1:8" ht="12.75" hidden="1">
      <c r="A125" s="253" t="s">
        <v>248</v>
      </c>
      <c r="B125" s="254"/>
      <c r="C125" s="255" t="s">
        <v>249</v>
      </c>
      <c r="D125" s="256"/>
      <c r="E125" s="261"/>
      <c r="F125" s="289">
        <f t="shared" si="3"/>
        <v>0</v>
      </c>
      <c r="G125" s="257"/>
      <c r="H125" s="257"/>
    </row>
    <row r="126" spans="1:8" s="17" customFormat="1" ht="12.75" hidden="1">
      <c r="A126" s="262"/>
      <c r="B126" s="258" t="s">
        <v>297</v>
      </c>
      <c r="C126" s="259" t="s">
        <v>298</v>
      </c>
      <c r="D126" s="260"/>
      <c r="E126" s="261"/>
      <c r="F126" s="289">
        <f t="shared" si="3"/>
        <v>0</v>
      </c>
      <c r="G126" s="261"/>
      <c r="H126" s="261"/>
    </row>
    <row r="127" spans="1:8" s="17" customFormat="1" ht="12.75" hidden="1">
      <c r="A127" s="262"/>
      <c r="B127" s="258" t="s">
        <v>283</v>
      </c>
      <c r="C127" s="259" t="s">
        <v>284</v>
      </c>
      <c r="D127" s="260"/>
      <c r="E127" s="261"/>
      <c r="F127" s="289">
        <f t="shared" si="3"/>
        <v>0</v>
      </c>
      <c r="G127" s="261"/>
      <c r="H127" s="261"/>
    </row>
    <row r="128" spans="1:8" ht="12.75" hidden="1">
      <c r="A128" s="253" t="s">
        <v>214</v>
      </c>
      <c r="B128" s="254"/>
      <c r="C128" s="255" t="s">
        <v>307</v>
      </c>
      <c r="D128" s="256"/>
      <c r="E128" s="261"/>
      <c r="F128" s="289">
        <f t="shared" si="3"/>
        <v>0</v>
      </c>
      <c r="G128" s="257"/>
      <c r="H128" s="257"/>
    </row>
    <row r="129" spans="1:8" s="17" customFormat="1" ht="12.75" hidden="1">
      <c r="A129" s="262"/>
      <c r="B129" s="258" t="s">
        <v>302</v>
      </c>
      <c r="C129" s="259" t="s">
        <v>303</v>
      </c>
      <c r="D129" s="260"/>
      <c r="E129" s="261"/>
      <c r="F129" s="289">
        <f t="shared" si="3"/>
        <v>0</v>
      </c>
      <c r="G129" s="261"/>
      <c r="H129" s="261"/>
    </row>
    <row r="130" spans="1:8" s="17" customFormat="1" ht="12.75" hidden="1">
      <c r="A130" s="262"/>
      <c r="B130" s="258" t="s">
        <v>299</v>
      </c>
      <c r="C130" s="259" t="s">
        <v>190</v>
      </c>
      <c r="D130" s="260"/>
      <c r="E130" s="261"/>
      <c r="F130" s="289">
        <f t="shared" si="3"/>
        <v>0</v>
      </c>
      <c r="G130" s="261"/>
      <c r="H130" s="261"/>
    </row>
    <row r="131" spans="1:8" ht="12.75" hidden="1">
      <c r="A131" s="253" t="s">
        <v>209</v>
      </c>
      <c r="B131" s="254"/>
      <c r="C131" s="255" t="s">
        <v>210</v>
      </c>
      <c r="D131" s="256">
        <v>644860</v>
      </c>
      <c r="E131" s="257">
        <f>E132</f>
        <v>0</v>
      </c>
      <c r="F131" s="289">
        <f t="shared" si="3"/>
        <v>644860</v>
      </c>
      <c r="G131" s="257">
        <f>F131-H131</f>
        <v>565360</v>
      </c>
      <c r="H131" s="257">
        <v>79500</v>
      </c>
    </row>
    <row r="132" spans="1:8" s="17" customFormat="1" ht="12.75" hidden="1">
      <c r="A132" s="262"/>
      <c r="B132" s="258" t="s">
        <v>213</v>
      </c>
      <c r="C132" s="259" t="s">
        <v>190</v>
      </c>
      <c r="D132" s="260">
        <v>52200</v>
      </c>
      <c r="E132" s="261">
        <f>G132+H132</f>
        <v>0</v>
      </c>
      <c r="F132" s="289">
        <f t="shared" si="3"/>
        <v>52200</v>
      </c>
      <c r="G132" s="261">
        <v>0</v>
      </c>
      <c r="H132" s="261">
        <v>0</v>
      </c>
    </row>
    <row r="133" spans="1:8" s="17" customFormat="1" ht="12.75" hidden="1">
      <c r="A133" s="262"/>
      <c r="B133" s="258" t="s">
        <v>138</v>
      </c>
      <c r="C133" s="259" t="s">
        <v>139</v>
      </c>
      <c r="D133" s="260"/>
      <c r="E133" s="261"/>
      <c r="F133" s="289">
        <f t="shared" si="3"/>
        <v>0</v>
      </c>
      <c r="G133" s="261"/>
      <c r="H133" s="261"/>
    </row>
    <row r="134" spans="1:8" s="17" customFormat="1" ht="12.75" hidden="1">
      <c r="A134" s="262"/>
      <c r="B134" s="258" t="s">
        <v>63</v>
      </c>
      <c r="C134" s="259" t="s">
        <v>208</v>
      </c>
      <c r="D134" s="260"/>
      <c r="E134" s="261"/>
      <c r="F134" s="289">
        <f t="shared" si="3"/>
        <v>0</v>
      </c>
      <c r="G134" s="261"/>
      <c r="H134" s="261"/>
    </row>
    <row r="135" spans="1:8" s="17" customFormat="1" ht="12.75" hidden="1">
      <c r="A135" s="262"/>
      <c r="B135" s="258" t="s">
        <v>285</v>
      </c>
      <c r="C135" s="259" t="s">
        <v>286</v>
      </c>
      <c r="D135" s="260"/>
      <c r="E135" s="261"/>
      <c r="F135" s="289">
        <f t="shared" si="3"/>
        <v>0</v>
      </c>
      <c r="G135" s="261"/>
      <c r="H135" s="261"/>
    </row>
    <row r="136" spans="1:8" s="17" customFormat="1" ht="12.75" hidden="1">
      <c r="A136" s="262"/>
      <c r="B136" s="258" t="s">
        <v>246</v>
      </c>
      <c r="C136" s="259" t="s">
        <v>247</v>
      </c>
      <c r="D136" s="260"/>
      <c r="E136" s="261"/>
      <c r="F136" s="289">
        <f t="shared" si="3"/>
        <v>0</v>
      </c>
      <c r="G136" s="261"/>
      <c r="H136" s="261"/>
    </row>
    <row r="137" spans="1:8" s="17" customFormat="1" ht="12.75" hidden="1">
      <c r="A137" s="262"/>
      <c r="B137" s="258" t="s">
        <v>263</v>
      </c>
      <c r="C137" s="259" t="s">
        <v>264</v>
      </c>
      <c r="D137" s="260"/>
      <c r="E137" s="261"/>
      <c r="F137" s="289">
        <f aca="true" t="shared" si="4" ref="F137:F200">D137+E137</f>
        <v>0</v>
      </c>
      <c r="G137" s="261"/>
      <c r="H137" s="261"/>
    </row>
    <row r="138" spans="1:8" ht="12.75" hidden="1">
      <c r="A138" s="253" t="s">
        <v>254</v>
      </c>
      <c r="B138" s="254"/>
      <c r="C138" s="255" t="s">
        <v>255</v>
      </c>
      <c r="D138" s="256"/>
      <c r="E138" s="261"/>
      <c r="F138" s="289">
        <f t="shared" si="4"/>
        <v>0</v>
      </c>
      <c r="G138" s="257"/>
      <c r="H138" s="257"/>
    </row>
    <row r="139" spans="1:8" s="17" customFormat="1" ht="12.75" hidden="1">
      <c r="A139" s="262"/>
      <c r="B139" s="258" t="s">
        <v>305</v>
      </c>
      <c r="C139" s="259" t="s">
        <v>306</v>
      </c>
      <c r="D139" s="260"/>
      <c r="E139" s="261"/>
      <c r="F139" s="289">
        <f t="shared" si="4"/>
        <v>0</v>
      </c>
      <c r="G139" s="261"/>
      <c r="H139" s="261"/>
    </row>
    <row r="140" spans="1:8" ht="51" hidden="1">
      <c r="A140" s="253"/>
      <c r="B140" s="258" t="s">
        <v>267</v>
      </c>
      <c r="C140" s="259" t="s">
        <v>304</v>
      </c>
      <c r="D140" s="260"/>
      <c r="E140" s="261"/>
      <c r="F140" s="289">
        <f t="shared" si="4"/>
        <v>0</v>
      </c>
      <c r="G140" s="261"/>
      <c r="H140" s="261"/>
    </row>
    <row r="141" spans="1:8" s="17" customFormat="1" ht="12.75" hidden="1">
      <c r="A141" s="262"/>
      <c r="B141" s="258" t="s">
        <v>281</v>
      </c>
      <c r="C141" s="259" t="s">
        <v>282</v>
      </c>
      <c r="D141" s="260"/>
      <c r="E141" s="261"/>
      <c r="F141" s="289">
        <f t="shared" si="4"/>
        <v>0</v>
      </c>
      <c r="G141" s="261"/>
      <c r="H141" s="261"/>
    </row>
    <row r="142" spans="1:8" ht="12.75" hidden="1">
      <c r="A142" s="253"/>
      <c r="B142" s="258" t="s">
        <v>59</v>
      </c>
      <c r="C142" s="259" t="s">
        <v>202</v>
      </c>
      <c r="D142" s="260"/>
      <c r="E142" s="261"/>
      <c r="F142" s="289">
        <f t="shared" si="4"/>
        <v>0</v>
      </c>
      <c r="G142" s="261"/>
      <c r="H142" s="261"/>
    </row>
    <row r="143" spans="1:8" ht="12" customHeight="1" hidden="1">
      <c r="A143" s="253" t="s">
        <v>50</v>
      </c>
      <c r="B143" s="254"/>
      <c r="C143" s="255" t="s">
        <v>78</v>
      </c>
      <c r="D143" s="256"/>
      <c r="E143" s="261"/>
      <c r="F143" s="289">
        <f t="shared" si="4"/>
        <v>0</v>
      </c>
      <c r="G143" s="257"/>
      <c r="H143" s="257"/>
    </row>
    <row r="144" spans="1:8" s="17" customFormat="1" ht="12.75" hidden="1">
      <c r="A144" s="262"/>
      <c r="B144" s="258" t="s">
        <v>189</v>
      </c>
      <c r="C144" s="259" t="s">
        <v>190</v>
      </c>
      <c r="D144" s="260"/>
      <c r="E144" s="261"/>
      <c r="F144" s="289">
        <f t="shared" si="4"/>
        <v>0</v>
      </c>
      <c r="G144" s="261"/>
      <c r="H144" s="261"/>
    </row>
    <row r="145" spans="1:8" ht="12.75" hidden="1">
      <c r="A145" s="253" t="s">
        <v>191</v>
      </c>
      <c r="B145" s="254"/>
      <c r="C145" s="255" t="s">
        <v>287</v>
      </c>
      <c r="D145" s="256"/>
      <c r="E145" s="261"/>
      <c r="F145" s="289">
        <f t="shared" si="4"/>
        <v>0</v>
      </c>
      <c r="G145" s="257"/>
      <c r="H145" s="257"/>
    </row>
    <row r="146" spans="1:8" ht="12.75" hidden="1">
      <c r="A146" s="253"/>
      <c r="B146" s="258" t="s">
        <v>194</v>
      </c>
      <c r="C146" s="259" t="s">
        <v>288</v>
      </c>
      <c r="D146" s="260"/>
      <c r="E146" s="261"/>
      <c r="F146" s="289">
        <f t="shared" si="4"/>
        <v>0</v>
      </c>
      <c r="G146" s="261"/>
      <c r="H146" s="261"/>
    </row>
    <row r="147" spans="1:8" ht="12.75" hidden="1">
      <c r="A147" s="253" t="s">
        <v>254</v>
      </c>
      <c r="B147" s="254"/>
      <c r="C147" s="255" t="s">
        <v>255</v>
      </c>
      <c r="D147" s="256"/>
      <c r="E147" s="261"/>
      <c r="F147" s="289">
        <f t="shared" si="4"/>
        <v>0</v>
      </c>
      <c r="G147" s="257"/>
      <c r="H147" s="257"/>
    </row>
    <row r="148" spans="1:8" ht="51" hidden="1">
      <c r="A148" s="253"/>
      <c r="B148" s="258" t="s">
        <v>267</v>
      </c>
      <c r="C148" s="259" t="s">
        <v>304</v>
      </c>
      <c r="D148" s="260"/>
      <c r="E148" s="261"/>
      <c r="F148" s="289">
        <f t="shared" si="4"/>
        <v>0</v>
      </c>
      <c r="G148" s="261"/>
      <c r="H148" s="261"/>
    </row>
    <row r="149" spans="1:8" ht="12.75" hidden="1">
      <c r="A149" s="253" t="s">
        <v>258</v>
      </c>
      <c r="B149" s="254"/>
      <c r="C149" s="255" t="s">
        <v>241</v>
      </c>
      <c r="D149" s="256"/>
      <c r="E149" s="261"/>
      <c r="F149" s="289">
        <f t="shared" si="4"/>
        <v>0</v>
      </c>
      <c r="G149" s="257"/>
      <c r="H149" s="257"/>
    </row>
    <row r="150" spans="1:8" ht="12.75" hidden="1">
      <c r="A150" s="253"/>
      <c r="B150" s="258" t="s">
        <v>269</v>
      </c>
      <c r="C150" s="259" t="s">
        <v>270</v>
      </c>
      <c r="D150" s="260"/>
      <c r="E150" s="261"/>
      <c r="F150" s="289">
        <f t="shared" si="4"/>
        <v>0</v>
      </c>
      <c r="G150" s="261"/>
      <c r="H150" s="261"/>
    </row>
    <row r="151" spans="1:8" ht="12.75" hidden="1">
      <c r="A151" s="253" t="s">
        <v>209</v>
      </c>
      <c r="B151" s="254"/>
      <c r="C151" s="255" t="s">
        <v>210</v>
      </c>
      <c r="D151" s="256"/>
      <c r="E151" s="261"/>
      <c r="F151" s="289">
        <f t="shared" si="4"/>
        <v>0</v>
      </c>
      <c r="G151" s="257"/>
      <c r="H151" s="257"/>
    </row>
    <row r="152" spans="1:8" s="17" customFormat="1" ht="12.75" hidden="1">
      <c r="A152" s="262"/>
      <c r="B152" s="258" t="s">
        <v>211</v>
      </c>
      <c r="C152" s="259" t="s">
        <v>212</v>
      </c>
      <c r="D152" s="260"/>
      <c r="E152" s="261"/>
      <c r="F152" s="289">
        <f t="shared" si="4"/>
        <v>0</v>
      </c>
      <c r="G152" s="261"/>
      <c r="H152" s="261"/>
    </row>
    <row r="153" spans="1:8" ht="12.75" hidden="1">
      <c r="A153" s="262"/>
      <c r="B153" s="258" t="s">
        <v>295</v>
      </c>
      <c r="C153" s="259" t="s">
        <v>296</v>
      </c>
      <c r="D153" s="260"/>
      <c r="E153" s="261"/>
      <c r="F153" s="289">
        <f t="shared" si="4"/>
        <v>0</v>
      </c>
      <c r="G153" s="261"/>
      <c r="H153" s="261"/>
    </row>
    <row r="154" spans="1:8" ht="12.75" hidden="1">
      <c r="A154" s="262"/>
      <c r="B154" s="258" t="s">
        <v>266</v>
      </c>
      <c r="C154" s="259" t="s">
        <v>190</v>
      </c>
      <c r="D154" s="260"/>
      <c r="E154" s="261"/>
      <c r="F154" s="289">
        <f t="shared" si="4"/>
        <v>0</v>
      </c>
      <c r="G154" s="261"/>
      <c r="H154" s="261"/>
    </row>
    <row r="155" spans="1:8" ht="12.75" hidden="1">
      <c r="A155" s="262"/>
      <c r="B155" s="258" t="s">
        <v>261</v>
      </c>
      <c r="C155" s="259" t="s">
        <v>262</v>
      </c>
      <c r="D155" s="260"/>
      <c r="E155" s="261"/>
      <c r="F155" s="289">
        <f t="shared" si="4"/>
        <v>0</v>
      </c>
      <c r="G155" s="261"/>
      <c r="H155" s="261"/>
    </row>
    <row r="156" spans="1:8" ht="12.75" hidden="1">
      <c r="A156" s="253" t="s">
        <v>248</v>
      </c>
      <c r="B156" s="254"/>
      <c r="C156" s="255" t="s">
        <v>249</v>
      </c>
      <c r="D156" s="256"/>
      <c r="E156" s="261"/>
      <c r="F156" s="289">
        <f t="shared" si="4"/>
        <v>0</v>
      </c>
      <c r="G156" s="257"/>
      <c r="H156" s="257"/>
    </row>
    <row r="157" spans="1:8" s="17" customFormat="1" ht="12.75" hidden="1">
      <c r="A157" s="262"/>
      <c r="B157" s="258" t="s">
        <v>297</v>
      </c>
      <c r="C157" s="259" t="s">
        <v>298</v>
      </c>
      <c r="D157" s="260"/>
      <c r="E157" s="261"/>
      <c r="F157" s="289">
        <f t="shared" si="4"/>
        <v>0</v>
      </c>
      <c r="G157" s="261"/>
      <c r="H157" s="261"/>
    </row>
    <row r="158" spans="1:8" ht="38.25" hidden="1">
      <c r="A158" s="262"/>
      <c r="B158" s="258" t="s">
        <v>256</v>
      </c>
      <c r="C158" s="259" t="s">
        <v>257</v>
      </c>
      <c r="D158" s="260"/>
      <c r="E158" s="261"/>
      <c r="F158" s="289">
        <f t="shared" si="4"/>
        <v>0</v>
      </c>
      <c r="G158" s="261"/>
      <c r="H158" s="261"/>
    </row>
    <row r="159" spans="1:8" ht="51" hidden="1">
      <c r="A159" s="262"/>
      <c r="B159" s="258" t="s">
        <v>267</v>
      </c>
      <c r="C159" s="259" t="s">
        <v>268</v>
      </c>
      <c r="D159" s="260"/>
      <c r="E159" s="261"/>
      <c r="F159" s="289">
        <f t="shared" si="4"/>
        <v>0</v>
      </c>
      <c r="G159" s="261"/>
      <c r="H159" s="261"/>
    </row>
    <row r="160" spans="1:8" ht="12.75" hidden="1">
      <c r="A160" s="253" t="s">
        <v>62</v>
      </c>
      <c r="B160" s="254"/>
      <c r="C160" s="255" t="s">
        <v>132</v>
      </c>
      <c r="D160" s="256"/>
      <c r="E160" s="261"/>
      <c r="F160" s="289">
        <f t="shared" si="4"/>
        <v>0</v>
      </c>
      <c r="G160" s="257"/>
      <c r="H160" s="257"/>
    </row>
    <row r="161" spans="1:8" ht="12.75" hidden="1">
      <c r="A161" s="262"/>
      <c r="B161" s="258" t="s">
        <v>136</v>
      </c>
      <c r="C161" s="259" t="s">
        <v>137</v>
      </c>
      <c r="D161" s="260"/>
      <c r="E161" s="261"/>
      <c r="F161" s="289">
        <f t="shared" si="4"/>
        <v>0</v>
      </c>
      <c r="G161" s="261"/>
      <c r="H161" s="261"/>
    </row>
    <row r="162" spans="1:8" ht="12.75" hidden="1">
      <c r="A162" s="262"/>
      <c r="B162" s="258" t="s">
        <v>261</v>
      </c>
      <c r="C162" s="259" t="s">
        <v>262</v>
      </c>
      <c r="D162" s="260"/>
      <c r="E162" s="261"/>
      <c r="F162" s="289">
        <f t="shared" si="4"/>
        <v>0</v>
      </c>
      <c r="G162" s="261"/>
      <c r="H162" s="261"/>
    </row>
    <row r="163" spans="1:8" ht="12.75" hidden="1">
      <c r="A163" s="262"/>
      <c r="B163" s="258" t="s">
        <v>281</v>
      </c>
      <c r="C163" s="259" t="s">
        <v>282</v>
      </c>
      <c r="D163" s="260"/>
      <c r="E163" s="261"/>
      <c r="F163" s="289">
        <f t="shared" si="4"/>
        <v>0</v>
      </c>
      <c r="G163" s="261"/>
      <c r="H163" s="261"/>
    </row>
    <row r="164" spans="1:8" ht="12.75" hidden="1">
      <c r="A164" s="262"/>
      <c r="B164" s="258" t="s">
        <v>266</v>
      </c>
      <c r="C164" s="259" t="s">
        <v>190</v>
      </c>
      <c r="D164" s="260"/>
      <c r="E164" s="261"/>
      <c r="F164" s="289">
        <f t="shared" si="4"/>
        <v>0</v>
      </c>
      <c r="G164" s="261"/>
      <c r="H164" s="261"/>
    </row>
    <row r="165" spans="1:8" ht="12.75" hidden="1">
      <c r="A165" s="253" t="s">
        <v>258</v>
      </c>
      <c r="B165" s="254"/>
      <c r="C165" s="255" t="s">
        <v>241</v>
      </c>
      <c r="D165" s="256"/>
      <c r="E165" s="261"/>
      <c r="F165" s="289">
        <f t="shared" si="4"/>
        <v>0</v>
      </c>
      <c r="G165" s="257"/>
      <c r="H165" s="257"/>
    </row>
    <row r="166" spans="1:8" s="17" customFormat="1" ht="38.25" hidden="1">
      <c r="A166" s="262"/>
      <c r="B166" s="258" t="s">
        <v>256</v>
      </c>
      <c r="C166" s="259" t="s">
        <v>257</v>
      </c>
      <c r="D166" s="260"/>
      <c r="E166" s="261"/>
      <c r="F166" s="289">
        <f t="shared" si="4"/>
        <v>0</v>
      </c>
      <c r="G166" s="261"/>
      <c r="H166" s="261"/>
    </row>
    <row r="167" spans="1:8" ht="12.75" hidden="1">
      <c r="A167" s="262"/>
      <c r="B167" s="258" t="s">
        <v>269</v>
      </c>
      <c r="C167" s="259" t="s">
        <v>270</v>
      </c>
      <c r="D167" s="260"/>
      <c r="E167" s="261"/>
      <c r="F167" s="289">
        <f t="shared" si="4"/>
        <v>0</v>
      </c>
      <c r="G167" s="261"/>
      <c r="H167" s="261"/>
    </row>
    <row r="168" spans="1:8" ht="12.75" hidden="1">
      <c r="A168" s="253" t="s">
        <v>58</v>
      </c>
      <c r="B168" s="254"/>
      <c r="C168" s="255" t="s">
        <v>201</v>
      </c>
      <c r="D168" s="256"/>
      <c r="E168" s="261"/>
      <c r="F168" s="289">
        <f t="shared" si="4"/>
        <v>0</v>
      </c>
      <c r="G168" s="257"/>
      <c r="H168" s="257"/>
    </row>
    <row r="169" spans="1:8" ht="12.75" hidden="1">
      <c r="A169" s="262"/>
      <c r="B169" s="258" t="s">
        <v>293</v>
      </c>
      <c r="C169" s="259" t="s">
        <v>294</v>
      </c>
      <c r="D169" s="260"/>
      <c r="E169" s="261"/>
      <c r="F169" s="289">
        <f t="shared" si="4"/>
        <v>0</v>
      </c>
      <c r="G169" s="261"/>
      <c r="H169" s="261"/>
    </row>
    <row r="170" spans="1:8" ht="12.75" hidden="1">
      <c r="A170" s="253" t="s">
        <v>58</v>
      </c>
      <c r="B170" s="254"/>
      <c r="C170" s="255" t="s">
        <v>201</v>
      </c>
      <c r="D170" s="256"/>
      <c r="E170" s="261"/>
      <c r="F170" s="289">
        <f t="shared" si="4"/>
        <v>0</v>
      </c>
      <c r="G170" s="257"/>
      <c r="H170" s="257"/>
    </row>
    <row r="171" spans="1:8" ht="12.75" hidden="1">
      <c r="A171" s="262"/>
      <c r="B171" s="258" t="s">
        <v>59</v>
      </c>
      <c r="C171" s="259" t="s">
        <v>202</v>
      </c>
      <c r="D171" s="260"/>
      <c r="E171" s="261"/>
      <c r="F171" s="289">
        <f t="shared" si="4"/>
        <v>0</v>
      </c>
      <c r="G171" s="261"/>
      <c r="H171" s="261"/>
    </row>
    <row r="172" spans="1:8" ht="12.75" hidden="1">
      <c r="A172" s="262"/>
      <c r="B172" s="258" t="s">
        <v>203</v>
      </c>
      <c r="C172" s="259" t="s">
        <v>204</v>
      </c>
      <c r="D172" s="260"/>
      <c r="E172" s="261"/>
      <c r="F172" s="289">
        <f t="shared" si="4"/>
        <v>0</v>
      </c>
      <c r="G172" s="261"/>
      <c r="H172" s="261"/>
    </row>
    <row r="173" spans="1:8" ht="12.75" hidden="1">
      <c r="A173" s="262"/>
      <c r="B173" s="258" t="s">
        <v>59</v>
      </c>
      <c r="C173" s="259" t="s">
        <v>202</v>
      </c>
      <c r="D173" s="260"/>
      <c r="E173" s="261"/>
      <c r="F173" s="289">
        <f t="shared" si="4"/>
        <v>0</v>
      </c>
      <c r="G173" s="261"/>
      <c r="H173" s="261"/>
    </row>
    <row r="174" spans="1:8" ht="18.75" customHeight="1" hidden="1">
      <c r="A174" s="253" t="s">
        <v>205</v>
      </c>
      <c r="B174" s="254"/>
      <c r="C174" s="255" t="s">
        <v>206</v>
      </c>
      <c r="D174" s="256"/>
      <c r="E174" s="261"/>
      <c r="F174" s="289">
        <f t="shared" si="4"/>
        <v>0</v>
      </c>
      <c r="G174" s="257"/>
      <c r="H174" s="257"/>
    </row>
    <row r="175" spans="1:8" ht="12.75" hidden="1">
      <c r="A175" s="262"/>
      <c r="B175" s="258" t="s">
        <v>252</v>
      </c>
      <c r="C175" s="259" t="s">
        <v>253</v>
      </c>
      <c r="D175" s="260"/>
      <c r="E175" s="261"/>
      <c r="F175" s="289">
        <f t="shared" si="4"/>
        <v>0</v>
      </c>
      <c r="G175" s="261"/>
      <c r="H175" s="261"/>
    </row>
    <row r="176" spans="1:8" ht="12.75" hidden="1">
      <c r="A176" s="253" t="s">
        <v>242</v>
      </c>
      <c r="B176" s="254"/>
      <c r="C176" s="255" t="s">
        <v>243</v>
      </c>
      <c r="D176" s="256"/>
      <c r="E176" s="261"/>
      <c r="F176" s="289">
        <f t="shared" si="4"/>
        <v>0</v>
      </c>
      <c r="G176" s="257"/>
      <c r="H176" s="257"/>
    </row>
    <row r="177" spans="1:8" ht="12.75" hidden="1">
      <c r="A177" s="262"/>
      <c r="B177" s="258" t="s">
        <v>244</v>
      </c>
      <c r="C177" s="259" t="s">
        <v>245</v>
      </c>
      <c r="D177" s="260"/>
      <c r="E177" s="261"/>
      <c r="F177" s="289">
        <f t="shared" si="4"/>
        <v>0</v>
      </c>
      <c r="G177" s="261"/>
      <c r="H177" s="261"/>
    </row>
    <row r="178" spans="1:8" ht="15" customHeight="1" hidden="1">
      <c r="A178" s="253" t="s">
        <v>62</v>
      </c>
      <c r="B178" s="254"/>
      <c r="C178" s="255" t="s">
        <v>132</v>
      </c>
      <c r="D178" s="256"/>
      <c r="E178" s="261"/>
      <c r="F178" s="289">
        <f t="shared" si="4"/>
        <v>0</v>
      </c>
      <c r="G178" s="257"/>
      <c r="H178" s="257"/>
    </row>
    <row r="179" spans="1:8" s="17" customFormat="1" ht="17.25" customHeight="1" hidden="1">
      <c r="A179" s="262"/>
      <c r="B179" s="258" t="s">
        <v>136</v>
      </c>
      <c r="C179" s="259" t="s">
        <v>137</v>
      </c>
      <c r="D179" s="260"/>
      <c r="E179" s="261"/>
      <c r="F179" s="289">
        <f t="shared" si="4"/>
        <v>0</v>
      </c>
      <c r="G179" s="261"/>
      <c r="H179" s="261"/>
    </row>
    <row r="180" spans="1:8" s="17" customFormat="1" ht="15" customHeight="1" hidden="1">
      <c r="A180" s="253" t="s">
        <v>58</v>
      </c>
      <c r="B180" s="254"/>
      <c r="C180" s="255" t="s">
        <v>201</v>
      </c>
      <c r="D180" s="256"/>
      <c r="E180" s="261"/>
      <c r="F180" s="289">
        <f t="shared" si="4"/>
        <v>0</v>
      </c>
      <c r="G180" s="257"/>
      <c r="H180" s="257"/>
    </row>
    <row r="181" spans="1:8" s="17" customFormat="1" ht="15.75" customHeight="1" hidden="1">
      <c r="A181" s="262"/>
      <c r="B181" s="258" t="s">
        <v>59</v>
      </c>
      <c r="C181" s="259" t="s">
        <v>202</v>
      </c>
      <c r="D181" s="260"/>
      <c r="E181" s="261"/>
      <c r="F181" s="289">
        <f t="shared" si="4"/>
        <v>0</v>
      </c>
      <c r="G181" s="261"/>
      <c r="H181" s="261"/>
    </row>
    <row r="182" spans="1:8" ht="15" customHeight="1" hidden="1">
      <c r="A182" s="253" t="s">
        <v>258</v>
      </c>
      <c r="B182" s="254"/>
      <c r="C182" s="255" t="s">
        <v>241</v>
      </c>
      <c r="D182" s="256"/>
      <c r="E182" s="261"/>
      <c r="F182" s="289">
        <f t="shared" si="4"/>
        <v>0</v>
      </c>
      <c r="G182" s="257"/>
      <c r="H182" s="257"/>
    </row>
    <row r="183" spans="1:8" s="152" customFormat="1" ht="15.75" customHeight="1" hidden="1">
      <c r="A183" s="265"/>
      <c r="B183" s="266"/>
      <c r="C183" s="267" t="s">
        <v>206</v>
      </c>
      <c r="D183" s="268"/>
      <c r="E183" s="261"/>
      <c r="F183" s="289">
        <f t="shared" si="4"/>
        <v>0</v>
      </c>
      <c r="G183" s="257"/>
      <c r="H183" s="257"/>
    </row>
    <row r="184" spans="1:8" s="17" customFormat="1" ht="15.75" customHeight="1" hidden="1">
      <c r="A184" s="262"/>
      <c r="B184" s="269" t="s">
        <v>259</v>
      </c>
      <c r="C184" s="270" t="s">
        <v>260</v>
      </c>
      <c r="D184" s="271"/>
      <c r="E184" s="261"/>
      <c r="F184" s="289">
        <f t="shared" si="4"/>
        <v>0</v>
      </c>
      <c r="G184" s="261"/>
      <c r="H184" s="261"/>
    </row>
    <row r="185" spans="1:8" ht="15.75" customHeight="1" hidden="1">
      <c r="A185" s="262"/>
      <c r="B185" s="269" t="s">
        <v>207</v>
      </c>
      <c r="C185" s="270" t="s">
        <v>190</v>
      </c>
      <c r="D185" s="271"/>
      <c r="E185" s="261"/>
      <c r="F185" s="289">
        <f t="shared" si="4"/>
        <v>0</v>
      </c>
      <c r="G185" s="261"/>
      <c r="H185" s="261"/>
    </row>
    <row r="186" spans="1:8" s="152" customFormat="1" ht="15.75" customHeight="1" hidden="1">
      <c r="A186" s="272" t="s">
        <v>254</v>
      </c>
      <c r="B186" s="265"/>
      <c r="C186" s="273" t="s">
        <v>255</v>
      </c>
      <c r="D186" s="268"/>
      <c r="E186" s="261"/>
      <c r="F186" s="289">
        <f t="shared" si="4"/>
        <v>0</v>
      </c>
      <c r="G186" s="257"/>
      <c r="H186" s="257"/>
    </row>
    <row r="187" spans="1:8" s="17" customFormat="1" ht="43.5" customHeight="1" hidden="1">
      <c r="A187" s="274"/>
      <c r="B187" s="269" t="s">
        <v>256</v>
      </c>
      <c r="C187" s="270" t="s">
        <v>257</v>
      </c>
      <c r="D187" s="271"/>
      <c r="E187" s="261"/>
      <c r="F187" s="289">
        <f t="shared" si="4"/>
        <v>0</v>
      </c>
      <c r="G187" s="261"/>
      <c r="H187" s="261"/>
    </row>
    <row r="188" spans="1:8" ht="15" customHeight="1" hidden="1">
      <c r="A188" s="262"/>
      <c r="B188" s="269" t="s">
        <v>246</v>
      </c>
      <c r="C188" s="270" t="s">
        <v>247</v>
      </c>
      <c r="D188" s="271"/>
      <c r="E188" s="261"/>
      <c r="F188" s="289">
        <f t="shared" si="4"/>
        <v>0</v>
      </c>
      <c r="G188" s="261"/>
      <c r="H188" s="261"/>
    </row>
    <row r="189" spans="1:8" ht="18" customHeight="1" hidden="1">
      <c r="A189" s="272" t="s">
        <v>254</v>
      </c>
      <c r="B189" s="266"/>
      <c r="C189" s="267" t="s">
        <v>255</v>
      </c>
      <c r="D189" s="268"/>
      <c r="E189" s="261"/>
      <c r="F189" s="289">
        <f t="shared" si="4"/>
        <v>0</v>
      </c>
      <c r="G189" s="257"/>
      <c r="H189" s="257"/>
    </row>
    <row r="190" spans="1:8" ht="12.75" customHeight="1" hidden="1">
      <c r="A190" s="272"/>
      <c r="B190" s="269" t="s">
        <v>281</v>
      </c>
      <c r="C190" s="275" t="s">
        <v>282</v>
      </c>
      <c r="D190" s="271"/>
      <c r="E190" s="261"/>
      <c r="F190" s="289">
        <f t="shared" si="4"/>
        <v>0</v>
      </c>
      <c r="G190" s="261"/>
      <c r="H190" s="261"/>
    </row>
    <row r="191" spans="1:8" ht="15" customHeight="1" hidden="1">
      <c r="A191" s="276"/>
      <c r="B191" s="269" t="s">
        <v>266</v>
      </c>
      <c r="C191" s="277" t="s">
        <v>190</v>
      </c>
      <c r="D191" s="271"/>
      <c r="E191" s="261"/>
      <c r="F191" s="289">
        <f t="shared" si="4"/>
        <v>0</v>
      </c>
      <c r="G191" s="261"/>
      <c r="H191" s="261"/>
    </row>
    <row r="192" spans="1:8" ht="30" customHeight="1" hidden="1">
      <c r="A192" s="272" t="s">
        <v>289</v>
      </c>
      <c r="B192" s="266"/>
      <c r="C192" s="267" t="s">
        <v>292</v>
      </c>
      <c r="D192" s="268"/>
      <c r="E192" s="261"/>
      <c r="F192" s="289">
        <f t="shared" si="4"/>
        <v>0</v>
      </c>
      <c r="G192" s="257"/>
      <c r="H192" s="257"/>
    </row>
    <row r="193" spans="1:8" ht="15" customHeight="1" hidden="1">
      <c r="A193" s="276"/>
      <c r="B193" s="278" t="s">
        <v>192</v>
      </c>
      <c r="C193" s="279" t="s">
        <v>193</v>
      </c>
      <c r="D193" s="271"/>
      <c r="E193" s="261"/>
      <c r="F193" s="289">
        <f t="shared" si="4"/>
        <v>0</v>
      </c>
      <c r="G193" s="261"/>
      <c r="H193" s="261"/>
    </row>
    <row r="194" spans="1:8" ht="15" customHeight="1" hidden="1">
      <c r="A194" s="276"/>
      <c r="B194" s="269" t="s">
        <v>290</v>
      </c>
      <c r="C194" s="277" t="s">
        <v>291</v>
      </c>
      <c r="D194" s="271"/>
      <c r="E194" s="261"/>
      <c r="F194" s="289">
        <f t="shared" si="4"/>
        <v>0</v>
      </c>
      <c r="G194" s="261"/>
      <c r="H194" s="261"/>
    </row>
    <row r="195" spans="1:8" ht="12.75" hidden="1">
      <c r="A195" s="253" t="s">
        <v>29</v>
      </c>
      <c r="B195" s="254"/>
      <c r="C195" s="255" t="s">
        <v>195</v>
      </c>
      <c r="D195" s="256"/>
      <c r="E195" s="261"/>
      <c r="F195" s="289">
        <f t="shared" si="4"/>
        <v>0</v>
      </c>
      <c r="G195" s="261"/>
      <c r="H195" s="257"/>
    </row>
    <row r="196" spans="1:8" ht="12.75" hidden="1">
      <c r="A196" s="262"/>
      <c r="B196" s="258" t="s">
        <v>30</v>
      </c>
      <c r="C196" s="259" t="s">
        <v>196</v>
      </c>
      <c r="D196" s="260"/>
      <c r="E196" s="261"/>
      <c r="F196" s="289">
        <f t="shared" si="4"/>
        <v>0</v>
      </c>
      <c r="G196" s="261"/>
      <c r="H196" s="261"/>
    </row>
    <row r="197" spans="1:8" ht="12.75" hidden="1">
      <c r="A197" s="262"/>
      <c r="B197" s="258" t="s">
        <v>138</v>
      </c>
      <c r="C197" s="259" t="s">
        <v>139</v>
      </c>
      <c r="D197" s="260"/>
      <c r="E197" s="261"/>
      <c r="F197" s="289">
        <f t="shared" si="4"/>
        <v>0</v>
      </c>
      <c r="G197" s="261"/>
      <c r="H197" s="261"/>
    </row>
    <row r="198" spans="1:8" ht="12.75" hidden="1">
      <c r="A198" s="253" t="s">
        <v>197</v>
      </c>
      <c r="B198" s="254"/>
      <c r="C198" s="255" t="s">
        <v>198</v>
      </c>
      <c r="D198" s="256"/>
      <c r="E198" s="261"/>
      <c r="F198" s="289">
        <f t="shared" si="4"/>
        <v>0</v>
      </c>
      <c r="G198" s="261"/>
      <c r="H198" s="257"/>
    </row>
    <row r="199" spans="1:8" ht="12.75" hidden="1">
      <c r="A199" s="262"/>
      <c r="B199" s="258" t="s">
        <v>199</v>
      </c>
      <c r="C199" s="259" t="s">
        <v>200</v>
      </c>
      <c r="D199" s="260"/>
      <c r="E199" s="261"/>
      <c r="F199" s="289">
        <f t="shared" si="4"/>
        <v>0</v>
      </c>
      <c r="G199" s="261"/>
      <c r="H199" s="261"/>
    </row>
    <row r="200" spans="1:8" ht="12.75" hidden="1">
      <c r="A200" s="253" t="s">
        <v>58</v>
      </c>
      <c r="B200" s="254"/>
      <c r="C200" s="255" t="s">
        <v>201</v>
      </c>
      <c r="D200" s="256"/>
      <c r="E200" s="261"/>
      <c r="F200" s="289">
        <f t="shared" si="4"/>
        <v>0</v>
      </c>
      <c r="G200" s="261"/>
      <c r="H200" s="257"/>
    </row>
    <row r="201" spans="1:8" ht="12.75" hidden="1">
      <c r="A201" s="262"/>
      <c r="B201" s="258" t="s">
        <v>59</v>
      </c>
      <c r="C201" s="259" t="s">
        <v>202</v>
      </c>
      <c r="D201" s="260"/>
      <c r="E201" s="261"/>
      <c r="F201" s="289">
        <f aca="true" t="shared" si="5" ref="F201:F264">D201+E201</f>
        <v>0</v>
      </c>
      <c r="G201" s="261"/>
      <c r="H201" s="261"/>
    </row>
    <row r="202" spans="1:8" ht="12.75" hidden="1">
      <c r="A202" s="269"/>
      <c r="B202" s="278" t="s">
        <v>203</v>
      </c>
      <c r="C202" s="279" t="s">
        <v>204</v>
      </c>
      <c r="D202" s="271"/>
      <c r="E202" s="261"/>
      <c r="F202" s="289">
        <f t="shared" si="5"/>
        <v>0</v>
      </c>
      <c r="G202" s="261"/>
      <c r="H202" s="261"/>
    </row>
    <row r="203" spans="1:8" ht="25.5" hidden="1">
      <c r="A203" s="253" t="s">
        <v>205</v>
      </c>
      <c r="B203" s="254"/>
      <c r="C203" s="255" t="s">
        <v>206</v>
      </c>
      <c r="D203" s="256"/>
      <c r="E203" s="261"/>
      <c r="F203" s="289">
        <f t="shared" si="5"/>
        <v>0</v>
      </c>
      <c r="G203" s="261"/>
      <c r="H203" s="257"/>
    </row>
    <row r="204" spans="1:8" ht="12.75" hidden="1">
      <c r="A204" s="262"/>
      <c r="B204" s="258" t="s">
        <v>207</v>
      </c>
      <c r="C204" s="259" t="s">
        <v>190</v>
      </c>
      <c r="D204" s="260"/>
      <c r="E204" s="261"/>
      <c r="F204" s="289">
        <f t="shared" si="5"/>
        <v>0</v>
      </c>
      <c r="G204" s="261"/>
      <c r="H204" s="261"/>
    </row>
    <row r="205" spans="1:8" ht="16.5" customHeight="1" hidden="1">
      <c r="A205" s="253" t="s">
        <v>62</v>
      </c>
      <c r="B205" s="254"/>
      <c r="C205" s="255" t="s">
        <v>132</v>
      </c>
      <c r="D205" s="256"/>
      <c r="E205" s="261"/>
      <c r="F205" s="289">
        <f t="shared" si="5"/>
        <v>0</v>
      </c>
      <c r="G205" s="257"/>
      <c r="H205" s="257"/>
    </row>
    <row r="206" spans="1:8" ht="12.75" hidden="1">
      <c r="A206" s="262"/>
      <c r="B206" s="258" t="s">
        <v>136</v>
      </c>
      <c r="C206" s="259" t="s">
        <v>137</v>
      </c>
      <c r="D206" s="260"/>
      <c r="E206" s="261"/>
      <c r="F206" s="289">
        <f t="shared" si="5"/>
        <v>0</v>
      </c>
      <c r="G206" s="261"/>
      <c r="H206" s="261"/>
    </row>
    <row r="207" spans="1:8" ht="12.75" hidden="1">
      <c r="A207" s="269"/>
      <c r="B207" s="278" t="s">
        <v>63</v>
      </c>
      <c r="C207" s="279" t="s">
        <v>208</v>
      </c>
      <c r="D207" s="271"/>
      <c r="E207" s="261"/>
      <c r="F207" s="289">
        <f t="shared" si="5"/>
        <v>0</v>
      </c>
      <c r="G207" s="261"/>
      <c r="H207" s="261"/>
    </row>
    <row r="208" spans="1:8" ht="18" customHeight="1" hidden="1">
      <c r="A208" s="269"/>
      <c r="B208" s="278" t="s">
        <v>138</v>
      </c>
      <c r="C208" s="279" t="s">
        <v>139</v>
      </c>
      <c r="D208" s="271"/>
      <c r="E208" s="261"/>
      <c r="F208" s="289">
        <f t="shared" si="5"/>
        <v>0</v>
      </c>
      <c r="G208" s="261"/>
      <c r="H208" s="261"/>
    </row>
    <row r="209" spans="1:8" ht="12.75" hidden="1">
      <c r="A209" s="269"/>
      <c r="B209" s="278" t="s">
        <v>246</v>
      </c>
      <c r="C209" s="279" t="s">
        <v>247</v>
      </c>
      <c r="D209" s="271"/>
      <c r="E209" s="261"/>
      <c r="F209" s="289">
        <f t="shared" si="5"/>
        <v>0</v>
      </c>
      <c r="G209" s="261"/>
      <c r="H209" s="261"/>
    </row>
    <row r="210" spans="1:8" ht="12.75" hidden="1">
      <c r="A210" s="253" t="s">
        <v>209</v>
      </c>
      <c r="B210" s="254"/>
      <c r="C210" s="255" t="s">
        <v>210</v>
      </c>
      <c r="D210" s="256"/>
      <c r="E210" s="261"/>
      <c r="F210" s="289">
        <f t="shared" si="5"/>
        <v>0</v>
      </c>
      <c r="G210" s="261"/>
      <c r="H210" s="257"/>
    </row>
    <row r="211" spans="1:8" ht="12.75" hidden="1">
      <c r="A211" s="262"/>
      <c r="B211" s="258" t="s">
        <v>27</v>
      </c>
      <c r="C211" s="259" t="s">
        <v>28</v>
      </c>
      <c r="D211" s="260"/>
      <c r="E211" s="261"/>
      <c r="F211" s="289">
        <f t="shared" si="5"/>
        <v>0</v>
      </c>
      <c r="G211" s="261"/>
      <c r="H211" s="261"/>
    </row>
    <row r="212" spans="1:8" ht="12.75" hidden="1">
      <c r="A212" s="269"/>
      <c r="B212" s="278" t="s">
        <v>211</v>
      </c>
      <c r="C212" s="279" t="s">
        <v>212</v>
      </c>
      <c r="D212" s="271"/>
      <c r="E212" s="261"/>
      <c r="F212" s="289">
        <f t="shared" si="5"/>
        <v>0</v>
      </c>
      <c r="G212" s="261"/>
      <c r="H212" s="261"/>
    </row>
    <row r="213" spans="1:8" ht="12.75" hidden="1">
      <c r="A213" s="269"/>
      <c r="B213" s="278" t="s">
        <v>213</v>
      </c>
      <c r="C213" s="279" t="s">
        <v>190</v>
      </c>
      <c r="D213" s="271"/>
      <c r="E213" s="261"/>
      <c r="F213" s="289">
        <f t="shared" si="5"/>
        <v>0</v>
      </c>
      <c r="G213" s="261"/>
      <c r="H213" s="261"/>
    </row>
    <row r="214" spans="1:8" ht="12.75" hidden="1">
      <c r="A214" s="253" t="s">
        <v>214</v>
      </c>
      <c r="B214" s="254"/>
      <c r="C214" s="255" t="s">
        <v>215</v>
      </c>
      <c r="D214" s="256"/>
      <c r="E214" s="261"/>
      <c r="F214" s="289">
        <f t="shared" si="5"/>
        <v>0</v>
      </c>
      <c r="G214" s="261"/>
      <c r="H214" s="257"/>
    </row>
    <row r="215" spans="1:8" ht="20.25" customHeight="1" hidden="1">
      <c r="A215" s="272" t="s">
        <v>242</v>
      </c>
      <c r="B215" s="266"/>
      <c r="C215" s="267" t="s">
        <v>243</v>
      </c>
      <c r="D215" s="268"/>
      <c r="E215" s="261"/>
      <c r="F215" s="289">
        <f t="shared" si="5"/>
        <v>0</v>
      </c>
      <c r="G215" s="257"/>
      <c r="H215" s="257"/>
    </row>
    <row r="216" spans="1:8" ht="12" customHeight="1" hidden="1">
      <c r="A216" s="276"/>
      <c r="B216" s="269" t="s">
        <v>244</v>
      </c>
      <c r="C216" s="277" t="s">
        <v>245</v>
      </c>
      <c r="D216" s="271"/>
      <c r="E216" s="261"/>
      <c r="F216" s="289">
        <f t="shared" si="5"/>
        <v>0</v>
      </c>
      <c r="G216" s="261"/>
      <c r="H216" s="261"/>
    </row>
    <row r="217" spans="1:8" s="152" customFormat="1" ht="12.75" customHeight="1" hidden="1">
      <c r="A217" s="272" t="s">
        <v>242</v>
      </c>
      <c r="B217" s="265"/>
      <c r="C217" s="273" t="s">
        <v>243</v>
      </c>
      <c r="D217" s="268"/>
      <c r="E217" s="261"/>
      <c r="F217" s="289">
        <f t="shared" si="5"/>
        <v>0</v>
      </c>
      <c r="G217" s="257"/>
      <c r="H217" s="257"/>
    </row>
    <row r="218" spans="1:8" ht="14.25" customHeight="1" hidden="1">
      <c r="A218" s="276"/>
      <c r="B218" s="269" t="s">
        <v>244</v>
      </c>
      <c r="C218" s="270" t="s">
        <v>245</v>
      </c>
      <c r="D218" s="271"/>
      <c r="E218" s="261"/>
      <c r="F218" s="289">
        <f t="shared" si="5"/>
        <v>0</v>
      </c>
      <c r="G218" s="261"/>
      <c r="H218" s="261"/>
    </row>
    <row r="219" spans="1:8" s="152" customFormat="1" ht="16.5" customHeight="1" hidden="1">
      <c r="A219" s="280" t="s">
        <v>62</v>
      </c>
      <c r="B219" s="265"/>
      <c r="C219" s="273" t="s">
        <v>132</v>
      </c>
      <c r="D219" s="268"/>
      <c r="E219" s="261"/>
      <c r="F219" s="289">
        <f t="shared" si="5"/>
        <v>0</v>
      </c>
      <c r="G219" s="268"/>
      <c r="H219" s="257"/>
    </row>
    <row r="220" spans="1:8" ht="16.5" customHeight="1" hidden="1">
      <c r="A220" s="281"/>
      <c r="B220" s="269" t="s">
        <v>246</v>
      </c>
      <c r="C220" s="270" t="s">
        <v>247</v>
      </c>
      <c r="D220" s="282"/>
      <c r="E220" s="261"/>
      <c r="F220" s="289">
        <f t="shared" si="5"/>
        <v>0</v>
      </c>
      <c r="G220" s="271"/>
      <c r="H220" s="261"/>
    </row>
    <row r="221" spans="1:8" s="152" customFormat="1" ht="16.5" customHeight="1" hidden="1">
      <c r="A221" s="280" t="s">
        <v>248</v>
      </c>
      <c r="B221" s="265"/>
      <c r="C221" s="273" t="s">
        <v>249</v>
      </c>
      <c r="D221" s="283"/>
      <c r="E221" s="261"/>
      <c r="F221" s="289">
        <f t="shared" si="5"/>
        <v>0</v>
      </c>
      <c r="G221" s="268"/>
      <c r="H221" s="257"/>
    </row>
    <row r="222" spans="1:8" ht="16.5" customHeight="1" hidden="1">
      <c r="A222" s="284"/>
      <c r="B222" s="269" t="s">
        <v>250</v>
      </c>
      <c r="C222" s="270" t="s">
        <v>251</v>
      </c>
      <c r="D222" s="282"/>
      <c r="E222" s="261"/>
      <c r="F222" s="289">
        <f t="shared" si="5"/>
        <v>0</v>
      </c>
      <c r="G222" s="271"/>
      <c r="H222" s="261"/>
    </row>
    <row r="223" spans="1:8" ht="16.5" customHeight="1" hidden="1">
      <c r="A223" s="262"/>
      <c r="B223" s="258" t="s">
        <v>244</v>
      </c>
      <c r="C223" s="259" t="s">
        <v>245</v>
      </c>
      <c r="D223" s="260"/>
      <c r="E223" s="261"/>
      <c r="F223" s="289">
        <f t="shared" si="5"/>
        <v>0</v>
      </c>
      <c r="G223" s="261"/>
      <c r="H223" s="261"/>
    </row>
    <row r="224" spans="1:8" ht="16.5" customHeight="1" hidden="1">
      <c r="A224" s="272" t="s">
        <v>209</v>
      </c>
      <c r="B224" s="265"/>
      <c r="C224" s="273" t="s">
        <v>210</v>
      </c>
      <c r="D224" s="268"/>
      <c r="E224" s="261"/>
      <c r="F224" s="289">
        <f t="shared" si="5"/>
        <v>0</v>
      </c>
      <c r="G224" s="257"/>
      <c r="H224" s="257"/>
    </row>
    <row r="225" spans="1:8" ht="16.5" customHeight="1" hidden="1">
      <c r="A225" s="274"/>
      <c r="B225" s="269" t="s">
        <v>211</v>
      </c>
      <c r="C225" s="270" t="s">
        <v>212</v>
      </c>
      <c r="D225" s="271"/>
      <c r="E225" s="261"/>
      <c r="F225" s="289">
        <f t="shared" si="5"/>
        <v>0</v>
      </c>
      <c r="G225" s="261"/>
      <c r="H225" s="261"/>
    </row>
    <row r="226" spans="1:8" ht="16.5" customHeight="1" hidden="1">
      <c r="A226" s="262"/>
      <c r="B226" s="258" t="s">
        <v>261</v>
      </c>
      <c r="C226" s="259" t="s">
        <v>262</v>
      </c>
      <c r="D226" s="260"/>
      <c r="E226" s="261"/>
      <c r="F226" s="289">
        <f t="shared" si="5"/>
        <v>0</v>
      </c>
      <c r="G226" s="261"/>
      <c r="H226" s="261"/>
    </row>
    <row r="227" spans="1:8" ht="16.5" customHeight="1" hidden="1">
      <c r="A227" s="285"/>
      <c r="B227" s="258" t="s">
        <v>138</v>
      </c>
      <c r="C227" s="259" t="s">
        <v>139</v>
      </c>
      <c r="D227" s="260"/>
      <c r="E227" s="261"/>
      <c r="F227" s="289">
        <f t="shared" si="5"/>
        <v>0</v>
      </c>
      <c r="G227" s="261"/>
      <c r="H227" s="261"/>
    </row>
    <row r="228" spans="1:8" ht="16.5" customHeight="1" hidden="1">
      <c r="A228" s="285"/>
      <c r="B228" s="258" t="s">
        <v>263</v>
      </c>
      <c r="C228" s="259" t="s">
        <v>264</v>
      </c>
      <c r="D228" s="260"/>
      <c r="E228" s="261"/>
      <c r="F228" s="289">
        <f t="shared" si="5"/>
        <v>0</v>
      </c>
      <c r="G228" s="261"/>
      <c r="H228" s="261"/>
    </row>
    <row r="229" spans="1:8" ht="16.5" customHeight="1" hidden="1">
      <c r="A229" s="253" t="s">
        <v>209</v>
      </c>
      <c r="B229" s="254"/>
      <c r="C229" s="255" t="s">
        <v>210</v>
      </c>
      <c r="D229" s="256"/>
      <c r="E229" s="261"/>
      <c r="F229" s="289">
        <f t="shared" si="5"/>
        <v>0</v>
      </c>
      <c r="G229" s="257"/>
      <c r="H229" s="257"/>
    </row>
    <row r="230" spans="1:8" ht="16.5" customHeight="1" hidden="1">
      <c r="A230" s="262"/>
      <c r="B230" s="258" t="s">
        <v>211</v>
      </c>
      <c r="C230" s="259" t="s">
        <v>265</v>
      </c>
      <c r="D230" s="260"/>
      <c r="E230" s="261"/>
      <c r="F230" s="289">
        <f t="shared" si="5"/>
        <v>0</v>
      </c>
      <c r="G230" s="261"/>
      <c r="H230" s="261"/>
    </row>
    <row r="231" spans="1:8" ht="16.5" customHeight="1" hidden="1">
      <c r="A231" s="253" t="s">
        <v>29</v>
      </c>
      <c r="B231" s="254"/>
      <c r="C231" s="255" t="s">
        <v>195</v>
      </c>
      <c r="D231" s="256"/>
      <c r="E231" s="261"/>
      <c r="F231" s="289">
        <f t="shared" si="5"/>
        <v>0</v>
      </c>
      <c r="G231" s="257"/>
      <c r="H231" s="257"/>
    </row>
    <row r="232" spans="1:8" ht="16.5" customHeight="1" hidden="1">
      <c r="A232" s="258"/>
      <c r="B232" s="258" t="s">
        <v>30</v>
      </c>
      <c r="C232" s="259" t="s">
        <v>196</v>
      </c>
      <c r="D232" s="260"/>
      <c r="E232" s="261"/>
      <c r="F232" s="289">
        <f t="shared" si="5"/>
        <v>0</v>
      </c>
      <c r="G232" s="261"/>
      <c r="H232" s="261"/>
    </row>
    <row r="233" spans="1:8" ht="16.5" customHeight="1" hidden="1">
      <c r="A233" s="253" t="s">
        <v>58</v>
      </c>
      <c r="B233" s="254"/>
      <c r="C233" s="255" t="s">
        <v>201</v>
      </c>
      <c r="D233" s="256"/>
      <c r="E233" s="261"/>
      <c r="F233" s="289">
        <f t="shared" si="5"/>
        <v>0</v>
      </c>
      <c r="G233" s="257"/>
      <c r="H233" s="257"/>
    </row>
    <row r="234" spans="1:8" ht="16.5" customHeight="1" hidden="1">
      <c r="A234" s="258"/>
      <c r="B234" s="258" t="s">
        <v>203</v>
      </c>
      <c r="C234" s="259" t="s">
        <v>204</v>
      </c>
      <c r="D234" s="260"/>
      <c r="E234" s="261"/>
      <c r="F234" s="289">
        <f t="shared" si="5"/>
        <v>0</v>
      </c>
      <c r="G234" s="261"/>
      <c r="H234" s="261"/>
    </row>
    <row r="235" spans="1:8" ht="16.5" customHeight="1" hidden="1">
      <c r="A235" s="253" t="s">
        <v>205</v>
      </c>
      <c r="B235" s="254"/>
      <c r="C235" s="255" t="s">
        <v>206</v>
      </c>
      <c r="D235" s="256"/>
      <c r="E235" s="261"/>
      <c r="F235" s="289">
        <f t="shared" si="5"/>
        <v>0</v>
      </c>
      <c r="G235" s="257"/>
      <c r="H235" s="257"/>
    </row>
    <row r="236" spans="1:8" ht="16.5" customHeight="1" hidden="1">
      <c r="A236" s="258"/>
      <c r="B236" s="258" t="s">
        <v>252</v>
      </c>
      <c r="C236" s="259" t="s">
        <v>253</v>
      </c>
      <c r="D236" s="260"/>
      <c r="E236" s="261"/>
      <c r="F236" s="289">
        <f t="shared" si="5"/>
        <v>0</v>
      </c>
      <c r="G236" s="261"/>
      <c r="H236" s="261"/>
    </row>
    <row r="237" spans="1:8" ht="16.5" customHeight="1" hidden="1">
      <c r="A237" s="253" t="s">
        <v>242</v>
      </c>
      <c r="B237" s="254"/>
      <c r="C237" s="255" t="s">
        <v>243</v>
      </c>
      <c r="D237" s="256"/>
      <c r="E237" s="261"/>
      <c r="F237" s="289">
        <f t="shared" si="5"/>
        <v>0</v>
      </c>
      <c r="G237" s="257"/>
      <c r="H237" s="257"/>
    </row>
    <row r="238" spans="1:8" ht="16.5" customHeight="1" hidden="1">
      <c r="A238" s="258"/>
      <c r="B238" s="258" t="s">
        <v>244</v>
      </c>
      <c r="C238" s="259" t="s">
        <v>245</v>
      </c>
      <c r="D238" s="260"/>
      <c r="E238" s="261"/>
      <c r="F238" s="289">
        <f t="shared" si="5"/>
        <v>0</v>
      </c>
      <c r="G238" s="261"/>
      <c r="H238" s="261"/>
    </row>
    <row r="239" spans="1:8" ht="16.5" customHeight="1" hidden="1">
      <c r="A239" s="253" t="s">
        <v>254</v>
      </c>
      <c r="B239" s="254"/>
      <c r="C239" s="255" t="s">
        <v>255</v>
      </c>
      <c r="D239" s="256"/>
      <c r="E239" s="261"/>
      <c r="F239" s="289">
        <f t="shared" si="5"/>
        <v>0</v>
      </c>
      <c r="G239" s="257"/>
      <c r="H239" s="257"/>
    </row>
    <row r="240" spans="1:8" s="17" customFormat="1" ht="26.25" customHeight="1" hidden="1">
      <c r="A240" s="262"/>
      <c r="B240" s="269" t="s">
        <v>271</v>
      </c>
      <c r="C240" s="286" t="s">
        <v>272</v>
      </c>
      <c r="D240" s="260"/>
      <c r="E240" s="261"/>
      <c r="F240" s="289">
        <f t="shared" si="5"/>
        <v>0</v>
      </c>
      <c r="G240" s="261"/>
      <c r="H240" s="261"/>
    </row>
    <row r="241" spans="1:8" s="17" customFormat="1" ht="54" customHeight="1" hidden="1">
      <c r="A241" s="262"/>
      <c r="B241" s="269" t="s">
        <v>267</v>
      </c>
      <c r="C241" s="286" t="s">
        <v>273</v>
      </c>
      <c r="D241" s="260"/>
      <c r="E241" s="261"/>
      <c r="F241" s="289">
        <f t="shared" si="5"/>
        <v>0</v>
      </c>
      <c r="G241" s="261"/>
      <c r="H241" s="261"/>
    </row>
    <row r="242" spans="1:8" s="17" customFormat="1" ht="21.75" customHeight="1" hidden="1">
      <c r="A242" s="262"/>
      <c r="B242" s="269" t="s">
        <v>266</v>
      </c>
      <c r="C242" s="286" t="s">
        <v>190</v>
      </c>
      <c r="D242" s="260"/>
      <c r="E242" s="261"/>
      <c r="F242" s="289">
        <f t="shared" si="5"/>
        <v>0</v>
      </c>
      <c r="G242" s="261"/>
      <c r="H242" s="261"/>
    </row>
    <row r="243" spans="1:8" s="17" customFormat="1" ht="51" customHeight="1" hidden="1">
      <c r="A243" s="262"/>
      <c r="B243" s="269" t="s">
        <v>267</v>
      </c>
      <c r="C243" s="286" t="s">
        <v>268</v>
      </c>
      <c r="D243" s="260"/>
      <c r="E243" s="261"/>
      <c r="F243" s="289">
        <f t="shared" si="5"/>
        <v>0</v>
      </c>
      <c r="G243" s="261"/>
      <c r="H243" s="261"/>
    </row>
    <row r="244" spans="1:8" s="17" customFormat="1" ht="16.5" customHeight="1" hidden="1">
      <c r="A244" s="262"/>
      <c r="B244" s="269" t="s">
        <v>266</v>
      </c>
      <c r="C244" s="286" t="s">
        <v>190</v>
      </c>
      <c r="D244" s="260"/>
      <c r="E244" s="261"/>
      <c r="F244" s="289">
        <f t="shared" si="5"/>
        <v>0</v>
      </c>
      <c r="G244" s="261"/>
      <c r="H244" s="261"/>
    </row>
    <row r="245" spans="1:8" ht="16.5" customHeight="1" hidden="1">
      <c r="A245" s="253" t="s">
        <v>258</v>
      </c>
      <c r="B245" s="254"/>
      <c r="C245" s="255" t="s">
        <v>241</v>
      </c>
      <c r="D245" s="256"/>
      <c r="E245" s="261"/>
      <c r="F245" s="289">
        <f t="shared" si="5"/>
        <v>0</v>
      </c>
      <c r="G245" s="257"/>
      <c r="H245" s="257"/>
    </row>
    <row r="246" spans="1:8" ht="16.5" customHeight="1" hidden="1">
      <c r="A246" s="258"/>
      <c r="B246" s="258" t="s">
        <v>269</v>
      </c>
      <c r="C246" s="259" t="s">
        <v>270</v>
      </c>
      <c r="D246" s="260"/>
      <c r="E246" s="261"/>
      <c r="F246" s="289">
        <f t="shared" si="5"/>
        <v>0</v>
      </c>
      <c r="G246" s="261"/>
      <c r="H246" s="261"/>
    </row>
    <row r="247" spans="1:8" ht="16.5" customHeight="1" hidden="1">
      <c r="A247" s="253" t="s">
        <v>62</v>
      </c>
      <c r="B247" s="254"/>
      <c r="C247" s="255" t="s">
        <v>132</v>
      </c>
      <c r="D247" s="256"/>
      <c r="E247" s="261"/>
      <c r="F247" s="289">
        <f t="shared" si="5"/>
        <v>0</v>
      </c>
      <c r="G247" s="257"/>
      <c r="H247" s="257"/>
    </row>
    <row r="248" spans="1:8" ht="16.5" customHeight="1" hidden="1">
      <c r="A248" s="258"/>
      <c r="B248" s="258" t="s">
        <v>246</v>
      </c>
      <c r="C248" s="259" t="s">
        <v>247</v>
      </c>
      <c r="D248" s="260"/>
      <c r="E248" s="261"/>
      <c r="F248" s="289">
        <f t="shared" si="5"/>
        <v>0</v>
      </c>
      <c r="G248" s="261"/>
      <c r="H248" s="261"/>
    </row>
    <row r="249" spans="1:8" ht="16.5" customHeight="1" hidden="1">
      <c r="A249" s="269"/>
      <c r="B249" s="269" t="s">
        <v>274</v>
      </c>
      <c r="C249" s="287" t="s">
        <v>275</v>
      </c>
      <c r="D249" s="271"/>
      <c r="E249" s="261"/>
      <c r="F249" s="289">
        <f t="shared" si="5"/>
        <v>0</v>
      </c>
      <c r="G249" s="271"/>
      <c r="H249" s="271"/>
    </row>
    <row r="250" spans="1:8" ht="16.5" customHeight="1" hidden="1">
      <c r="A250" s="253" t="s">
        <v>191</v>
      </c>
      <c r="B250" s="254"/>
      <c r="C250" s="255" t="s">
        <v>287</v>
      </c>
      <c r="D250" s="256"/>
      <c r="E250" s="261"/>
      <c r="F250" s="289">
        <f t="shared" si="5"/>
        <v>0</v>
      </c>
      <c r="G250" s="257"/>
      <c r="H250" s="257"/>
    </row>
    <row r="251" spans="1:8" ht="16.5" customHeight="1" hidden="1">
      <c r="A251" s="258"/>
      <c r="B251" s="258" t="s">
        <v>194</v>
      </c>
      <c r="C251" s="259" t="s">
        <v>288</v>
      </c>
      <c r="D251" s="260"/>
      <c r="E251" s="261"/>
      <c r="F251" s="289">
        <f t="shared" si="5"/>
        <v>0</v>
      </c>
      <c r="G251" s="261"/>
      <c r="H251" s="261"/>
    </row>
    <row r="252" spans="1:8" ht="16.5" customHeight="1" hidden="1">
      <c r="A252" s="253" t="s">
        <v>242</v>
      </c>
      <c r="B252" s="254"/>
      <c r="C252" s="255" t="s">
        <v>243</v>
      </c>
      <c r="D252" s="256"/>
      <c r="E252" s="261"/>
      <c r="F252" s="289">
        <f t="shared" si="5"/>
        <v>0</v>
      </c>
      <c r="G252" s="257"/>
      <c r="H252" s="257"/>
    </row>
    <row r="253" spans="1:8" ht="16.5" customHeight="1" hidden="1">
      <c r="A253" s="258"/>
      <c r="B253" s="258" t="s">
        <v>244</v>
      </c>
      <c r="C253" s="259" t="s">
        <v>245</v>
      </c>
      <c r="D253" s="260"/>
      <c r="E253" s="261"/>
      <c r="F253" s="289">
        <f t="shared" si="5"/>
        <v>0</v>
      </c>
      <c r="G253" s="261"/>
      <c r="H253" s="261"/>
    </row>
    <row r="254" spans="1:8" ht="16.5" customHeight="1" hidden="1">
      <c r="A254" s="253" t="s">
        <v>254</v>
      </c>
      <c r="B254" s="254"/>
      <c r="C254" s="255" t="s">
        <v>255</v>
      </c>
      <c r="D254" s="256"/>
      <c r="E254" s="261"/>
      <c r="F254" s="289">
        <f t="shared" si="5"/>
        <v>0</v>
      </c>
      <c r="G254" s="257"/>
      <c r="H254" s="257"/>
    </row>
    <row r="255" spans="1:8" ht="51" customHeight="1" hidden="1">
      <c r="A255" s="258"/>
      <c r="B255" s="258" t="s">
        <v>267</v>
      </c>
      <c r="C255" s="259" t="s">
        <v>278</v>
      </c>
      <c r="D255" s="260"/>
      <c r="E255" s="261"/>
      <c r="F255" s="289">
        <f t="shared" si="5"/>
        <v>0</v>
      </c>
      <c r="G255" s="261"/>
      <c r="H255" s="261"/>
    </row>
    <row r="256" spans="1:8" ht="27" customHeight="1" hidden="1">
      <c r="A256" s="258"/>
      <c r="B256" s="258" t="s">
        <v>271</v>
      </c>
      <c r="C256" s="259" t="s">
        <v>272</v>
      </c>
      <c r="D256" s="260"/>
      <c r="E256" s="261"/>
      <c r="F256" s="289">
        <f t="shared" si="5"/>
        <v>0</v>
      </c>
      <c r="G256" s="261"/>
      <c r="H256" s="261"/>
    </row>
    <row r="257" spans="1:8" ht="16.5" customHeight="1" hidden="1">
      <c r="A257" s="258"/>
      <c r="B257" s="258" t="s">
        <v>281</v>
      </c>
      <c r="C257" s="259" t="s">
        <v>282</v>
      </c>
      <c r="D257" s="260"/>
      <c r="E257" s="261"/>
      <c r="F257" s="289">
        <f t="shared" si="5"/>
        <v>0</v>
      </c>
      <c r="G257" s="261"/>
      <c r="H257" s="261"/>
    </row>
    <row r="258" spans="1:8" ht="16.5" customHeight="1" hidden="1">
      <c r="A258" s="258"/>
      <c r="B258" s="258" t="s">
        <v>283</v>
      </c>
      <c r="C258" s="259" t="s">
        <v>284</v>
      </c>
      <c r="D258" s="260"/>
      <c r="E258" s="261"/>
      <c r="F258" s="289">
        <f t="shared" si="5"/>
        <v>0</v>
      </c>
      <c r="G258" s="261"/>
      <c r="H258" s="261"/>
    </row>
    <row r="259" spans="1:8" ht="16.5" customHeight="1" hidden="1">
      <c r="A259" s="258"/>
      <c r="B259" s="258" t="s">
        <v>266</v>
      </c>
      <c r="C259" s="259" t="s">
        <v>190</v>
      </c>
      <c r="D259" s="260"/>
      <c r="E259" s="261"/>
      <c r="F259" s="289">
        <f t="shared" si="5"/>
        <v>0</v>
      </c>
      <c r="G259" s="261"/>
      <c r="H259" s="261"/>
    </row>
    <row r="260" spans="1:8" ht="16.5" customHeight="1" hidden="1">
      <c r="A260" s="253" t="s">
        <v>258</v>
      </c>
      <c r="B260" s="254"/>
      <c r="C260" s="255" t="s">
        <v>241</v>
      </c>
      <c r="D260" s="256"/>
      <c r="E260" s="261"/>
      <c r="F260" s="289">
        <f t="shared" si="5"/>
        <v>0</v>
      </c>
      <c r="G260" s="257"/>
      <c r="H260" s="257"/>
    </row>
    <row r="261" spans="1:8" ht="17.25" customHeight="1" hidden="1">
      <c r="A261" s="258"/>
      <c r="B261" s="258" t="s">
        <v>269</v>
      </c>
      <c r="C261" s="259" t="s">
        <v>270</v>
      </c>
      <c r="D261" s="260"/>
      <c r="E261" s="261"/>
      <c r="F261" s="289">
        <f t="shared" si="5"/>
        <v>0</v>
      </c>
      <c r="G261" s="261"/>
      <c r="H261" s="261"/>
    </row>
    <row r="262" spans="1:8" ht="16.5" customHeight="1" hidden="1">
      <c r="A262" s="253" t="s">
        <v>209</v>
      </c>
      <c r="B262" s="254"/>
      <c r="C262" s="255" t="s">
        <v>210</v>
      </c>
      <c r="D262" s="256"/>
      <c r="E262" s="261"/>
      <c r="F262" s="289">
        <f t="shared" si="5"/>
        <v>0</v>
      </c>
      <c r="G262" s="257"/>
      <c r="H262" s="257"/>
    </row>
    <row r="263" spans="1:8" ht="16.5" customHeight="1" hidden="1">
      <c r="A263" s="258"/>
      <c r="B263" s="258" t="s">
        <v>276</v>
      </c>
      <c r="C263" s="259" t="s">
        <v>277</v>
      </c>
      <c r="D263" s="260"/>
      <c r="E263" s="261"/>
      <c r="F263" s="289">
        <f t="shared" si="5"/>
        <v>0</v>
      </c>
      <c r="G263" s="261"/>
      <c r="H263" s="261"/>
    </row>
    <row r="264" spans="1:8" ht="16.5" customHeight="1" hidden="1">
      <c r="A264" s="253" t="s">
        <v>58</v>
      </c>
      <c r="B264" s="254"/>
      <c r="C264" s="255" t="s">
        <v>201</v>
      </c>
      <c r="D264" s="256"/>
      <c r="E264" s="261"/>
      <c r="F264" s="289">
        <f t="shared" si="5"/>
        <v>0</v>
      </c>
      <c r="G264" s="257"/>
      <c r="H264" s="257"/>
    </row>
    <row r="265" spans="1:8" ht="16.5" customHeight="1" hidden="1">
      <c r="A265" s="258"/>
      <c r="B265" s="258" t="s">
        <v>59</v>
      </c>
      <c r="C265" s="259" t="s">
        <v>202</v>
      </c>
      <c r="D265" s="260"/>
      <c r="E265" s="261"/>
      <c r="F265" s="289">
        <f aca="true" t="shared" si="6" ref="F265:F328">D265+E265</f>
        <v>0</v>
      </c>
      <c r="G265" s="261"/>
      <c r="H265" s="261"/>
    </row>
    <row r="266" spans="1:8" ht="16.5" customHeight="1" hidden="1">
      <c r="A266" s="253" t="s">
        <v>205</v>
      </c>
      <c r="B266" s="254"/>
      <c r="C266" s="255" t="s">
        <v>206</v>
      </c>
      <c r="D266" s="256"/>
      <c r="E266" s="261"/>
      <c r="F266" s="289">
        <f t="shared" si="6"/>
        <v>0</v>
      </c>
      <c r="G266" s="257"/>
      <c r="H266" s="257"/>
    </row>
    <row r="267" spans="1:8" ht="16.5" customHeight="1" hidden="1">
      <c r="A267" s="258"/>
      <c r="B267" s="258" t="s">
        <v>252</v>
      </c>
      <c r="C267" s="259" t="s">
        <v>253</v>
      </c>
      <c r="D267" s="260"/>
      <c r="E267" s="261"/>
      <c r="F267" s="289">
        <f t="shared" si="6"/>
        <v>0</v>
      </c>
      <c r="G267" s="261"/>
      <c r="H267" s="261"/>
    </row>
    <row r="268" spans="1:8" ht="16.5" customHeight="1" hidden="1">
      <c r="A268" s="253" t="s">
        <v>58</v>
      </c>
      <c r="B268" s="254"/>
      <c r="C268" s="255" t="s">
        <v>201</v>
      </c>
      <c r="D268" s="256"/>
      <c r="E268" s="261"/>
      <c r="F268" s="289">
        <f t="shared" si="6"/>
        <v>0</v>
      </c>
      <c r="G268" s="257"/>
      <c r="H268" s="257"/>
    </row>
    <row r="269" spans="1:8" ht="16.5" customHeight="1" hidden="1">
      <c r="A269" s="258"/>
      <c r="B269" s="258" t="s">
        <v>203</v>
      </c>
      <c r="C269" s="259" t="s">
        <v>204</v>
      </c>
      <c r="D269" s="260"/>
      <c r="E269" s="261"/>
      <c r="F269" s="289">
        <f t="shared" si="6"/>
        <v>0</v>
      </c>
      <c r="G269" s="261"/>
      <c r="H269" s="261"/>
    </row>
    <row r="270" spans="1:8" ht="16.5" customHeight="1" hidden="1">
      <c r="A270" s="253" t="s">
        <v>62</v>
      </c>
      <c r="B270" s="254"/>
      <c r="C270" s="255" t="s">
        <v>132</v>
      </c>
      <c r="D270" s="256"/>
      <c r="E270" s="261"/>
      <c r="F270" s="289">
        <f t="shared" si="6"/>
        <v>0</v>
      </c>
      <c r="G270" s="257"/>
      <c r="H270" s="257"/>
    </row>
    <row r="271" spans="1:8" ht="16.5" customHeight="1" hidden="1">
      <c r="A271" s="258"/>
      <c r="B271" s="258" t="s">
        <v>136</v>
      </c>
      <c r="C271" s="259" t="s">
        <v>137</v>
      </c>
      <c r="D271" s="260"/>
      <c r="E271" s="261"/>
      <c r="F271" s="289">
        <f t="shared" si="6"/>
        <v>0</v>
      </c>
      <c r="G271" s="261"/>
      <c r="H271" s="261"/>
    </row>
    <row r="272" spans="1:8" ht="16.5" customHeight="1" hidden="1">
      <c r="A272" s="258"/>
      <c r="B272" s="258" t="s">
        <v>261</v>
      </c>
      <c r="C272" s="259" t="s">
        <v>262</v>
      </c>
      <c r="D272" s="260"/>
      <c r="E272" s="261"/>
      <c r="F272" s="289">
        <f t="shared" si="6"/>
        <v>0</v>
      </c>
      <c r="G272" s="261"/>
      <c r="H272" s="261"/>
    </row>
    <row r="273" spans="1:8" ht="16.5" customHeight="1" hidden="1">
      <c r="A273" s="258"/>
      <c r="B273" s="258" t="s">
        <v>138</v>
      </c>
      <c r="C273" s="259" t="s">
        <v>139</v>
      </c>
      <c r="D273" s="260"/>
      <c r="E273" s="261"/>
      <c r="F273" s="289">
        <f t="shared" si="6"/>
        <v>0</v>
      </c>
      <c r="G273" s="261"/>
      <c r="H273" s="261"/>
    </row>
    <row r="274" spans="1:8" ht="16.5" customHeight="1" hidden="1">
      <c r="A274" s="258"/>
      <c r="B274" s="258" t="s">
        <v>285</v>
      </c>
      <c r="C274" s="259" t="s">
        <v>286</v>
      </c>
      <c r="D274" s="260"/>
      <c r="E274" s="261"/>
      <c r="F274" s="289">
        <f t="shared" si="6"/>
        <v>0</v>
      </c>
      <c r="G274" s="261"/>
      <c r="H274" s="261"/>
    </row>
    <row r="275" spans="1:8" ht="16.5" customHeight="1" hidden="1">
      <c r="A275" s="258"/>
      <c r="B275" s="258" t="s">
        <v>246</v>
      </c>
      <c r="C275" s="259" t="s">
        <v>247</v>
      </c>
      <c r="D275" s="260"/>
      <c r="E275" s="261"/>
      <c r="F275" s="289">
        <f t="shared" si="6"/>
        <v>0</v>
      </c>
      <c r="G275" s="261"/>
      <c r="H275" s="261"/>
    </row>
    <row r="276" spans="1:8" ht="16.5" customHeight="1" hidden="1">
      <c r="A276" s="258"/>
      <c r="B276" s="258" t="s">
        <v>263</v>
      </c>
      <c r="C276" s="259" t="s">
        <v>264</v>
      </c>
      <c r="D276" s="260"/>
      <c r="E276" s="261"/>
      <c r="F276" s="289">
        <f t="shared" si="6"/>
        <v>0</v>
      </c>
      <c r="G276" s="261"/>
      <c r="H276" s="261"/>
    </row>
    <row r="277" spans="1:8" ht="16.5" customHeight="1" hidden="1">
      <c r="A277" s="253" t="s">
        <v>254</v>
      </c>
      <c r="B277" s="254"/>
      <c r="C277" s="255" t="s">
        <v>255</v>
      </c>
      <c r="D277" s="256"/>
      <c r="E277" s="261"/>
      <c r="F277" s="289">
        <f t="shared" si="6"/>
        <v>0</v>
      </c>
      <c r="G277" s="257"/>
      <c r="H277" s="257"/>
    </row>
    <row r="278" spans="1:8" ht="16.5" customHeight="1" hidden="1">
      <c r="A278" s="258"/>
      <c r="B278" s="258" t="s">
        <v>266</v>
      </c>
      <c r="C278" s="259" t="s">
        <v>190</v>
      </c>
      <c r="D278" s="260"/>
      <c r="E278" s="261"/>
      <c r="F278" s="289">
        <f t="shared" si="6"/>
        <v>0</v>
      </c>
      <c r="G278" s="261"/>
      <c r="H278" s="261"/>
    </row>
    <row r="279" spans="1:8" ht="16.5" customHeight="1" hidden="1">
      <c r="A279" s="253" t="s">
        <v>62</v>
      </c>
      <c r="B279" s="254"/>
      <c r="C279" s="255" t="s">
        <v>132</v>
      </c>
      <c r="D279" s="256"/>
      <c r="E279" s="261"/>
      <c r="F279" s="289">
        <f t="shared" si="6"/>
        <v>0</v>
      </c>
      <c r="G279" s="257"/>
      <c r="H279" s="257"/>
    </row>
    <row r="280" spans="1:8" ht="16.5" customHeight="1" hidden="1">
      <c r="A280" s="258"/>
      <c r="B280" s="258" t="s">
        <v>136</v>
      </c>
      <c r="C280" s="259" t="s">
        <v>137</v>
      </c>
      <c r="D280" s="260"/>
      <c r="E280" s="261"/>
      <c r="F280" s="289">
        <f t="shared" si="6"/>
        <v>0</v>
      </c>
      <c r="G280" s="261"/>
      <c r="H280" s="261"/>
    </row>
    <row r="281" spans="1:8" ht="16.5" customHeight="1" hidden="1">
      <c r="A281" s="253" t="s">
        <v>242</v>
      </c>
      <c r="B281" s="254"/>
      <c r="C281" s="255" t="s">
        <v>243</v>
      </c>
      <c r="D281" s="256"/>
      <c r="E281" s="261"/>
      <c r="F281" s="289">
        <f t="shared" si="6"/>
        <v>0</v>
      </c>
      <c r="G281" s="257"/>
      <c r="H281" s="257"/>
    </row>
    <row r="282" spans="1:8" ht="16.5" customHeight="1" hidden="1">
      <c r="A282" s="258"/>
      <c r="B282" s="258" t="s">
        <v>244</v>
      </c>
      <c r="C282" s="259" t="s">
        <v>245</v>
      </c>
      <c r="D282" s="260"/>
      <c r="E282" s="261"/>
      <c r="F282" s="289">
        <f t="shared" si="6"/>
        <v>0</v>
      </c>
      <c r="G282" s="261"/>
      <c r="H282" s="261"/>
    </row>
    <row r="283" spans="1:8" ht="16.5" customHeight="1" hidden="1">
      <c r="A283" s="253" t="s">
        <v>254</v>
      </c>
      <c r="B283" s="254"/>
      <c r="C283" s="255" t="s">
        <v>255</v>
      </c>
      <c r="D283" s="256"/>
      <c r="E283" s="261"/>
      <c r="F283" s="289">
        <f t="shared" si="6"/>
        <v>0</v>
      </c>
      <c r="G283" s="257"/>
      <c r="H283" s="257"/>
    </row>
    <row r="284" spans="1:8" s="17" customFormat="1" ht="41.25" customHeight="1" hidden="1">
      <c r="A284" s="258"/>
      <c r="B284" s="258" t="s">
        <v>256</v>
      </c>
      <c r="C284" s="259" t="s">
        <v>257</v>
      </c>
      <c r="D284" s="260"/>
      <c r="E284" s="261"/>
      <c r="F284" s="289">
        <f t="shared" si="6"/>
        <v>0</v>
      </c>
      <c r="G284" s="261"/>
      <c r="H284" s="261"/>
    </row>
    <row r="285" spans="1:8" s="17" customFormat="1" ht="55.5" customHeight="1" hidden="1">
      <c r="A285" s="258"/>
      <c r="B285" s="258" t="s">
        <v>267</v>
      </c>
      <c r="C285" s="259" t="s">
        <v>268</v>
      </c>
      <c r="D285" s="260"/>
      <c r="E285" s="261"/>
      <c r="F285" s="289">
        <f t="shared" si="6"/>
        <v>0</v>
      </c>
      <c r="G285" s="261"/>
      <c r="H285" s="261"/>
    </row>
    <row r="286" spans="1:8" s="17" customFormat="1" ht="27.75" customHeight="1" hidden="1">
      <c r="A286" s="258"/>
      <c r="B286" s="258" t="s">
        <v>271</v>
      </c>
      <c r="C286" s="259" t="s">
        <v>272</v>
      </c>
      <c r="D286" s="260"/>
      <c r="E286" s="261"/>
      <c r="F286" s="289">
        <f t="shared" si="6"/>
        <v>0</v>
      </c>
      <c r="G286" s="261"/>
      <c r="H286" s="261"/>
    </row>
    <row r="287" spans="1:8" s="17" customFormat="1" ht="16.5" customHeight="1" hidden="1">
      <c r="A287" s="258"/>
      <c r="B287" s="258" t="s">
        <v>281</v>
      </c>
      <c r="C287" s="259" t="s">
        <v>282</v>
      </c>
      <c r="D287" s="260"/>
      <c r="E287" s="261"/>
      <c r="F287" s="289">
        <f t="shared" si="6"/>
        <v>0</v>
      </c>
      <c r="G287" s="261"/>
      <c r="H287" s="261"/>
    </row>
    <row r="288" spans="1:8" ht="42.75" customHeight="1" hidden="1">
      <c r="A288" s="258"/>
      <c r="B288" s="258" t="s">
        <v>256</v>
      </c>
      <c r="C288" s="259" t="s">
        <v>257</v>
      </c>
      <c r="D288" s="260"/>
      <c r="E288" s="261"/>
      <c r="F288" s="289">
        <f t="shared" si="6"/>
        <v>0</v>
      </c>
      <c r="G288" s="261"/>
      <c r="H288" s="261"/>
    </row>
    <row r="289" spans="1:8" ht="16.5" customHeight="1" hidden="1">
      <c r="A289" s="253" t="s">
        <v>62</v>
      </c>
      <c r="B289" s="254"/>
      <c r="C289" s="255" t="s">
        <v>132</v>
      </c>
      <c r="D289" s="256"/>
      <c r="E289" s="261"/>
      <c r="F289" s="289">
        <f t="shared" si="6"/>
        <v>0</v>
      </c>
      <c r="G289" s="257"/>
      <c r="H289" s="257"/>
    </row>
    <row r="290" spans="1:8" s="17" customFormat="1" ht="16.5" customHeight="1" hidden="1">
      <c r="A290" s="258"/>
      <c r="B290" s="258" t="s">
        <v>136</v>
      </c>
      <c r="C290" s="259" t="s">
        <v>137</v>
      </c>
      <c r="D290" s="260"/>
      <c r="E290" s="261"/>
      <c r="F290" s="289">
        <f t="shared" si="6"/>
        <v>0</v>
      </c>
      <c r="G290" s="261"/>
      <c r="H290" s="261"/>
    </row>
    <row r="291" spans="1:8" s="17" customFormat="1" ht="16.5" customHeight="1" hidden="1">
      <c r="A291" s="258"/>
      <c r="B291" s="258" t="s">
        <v>261</v>
      </c>
      <c r="C291" s="259" t="s">
        <v>262</v>
      </c>
      <c r="D291" s="260"/>
      <c r="E291" s="261"/>
      <c r="F291" s="289">
        <f t="shared" si="6"/>
        <v>0</v>
      </c>
      <c r="G291" s="261"/>
      <c r="H291" s="261"/>
    </row>
    <row r="292" spans="1:8" ht="16.5" customHeight="1" hidden="1">
      <c r="A292" s="258"/>
      <c r="B292" s="258" t="s">
        <v>63</v>
      </c>
      <c r="C292" s="259" t="s">
        <v>208</v>
      </c>
      <c r="D292" s="260"/>
      <c r="E292" s="261"/>
      <c r="F292" s="289">
        <f t="shared" si="6"/>
        <v>0</v>
      </c>
      <c r="G292" s="261"/>
      <c r="H292" s="261"/>
    </row>
    <row r="293" spans="1:8" ht="16.5" customHeight="1" hidden="1">
      <c r="A293" s="258"/>
      <c r="B293" s="258" t="s">
        <v>138</v>
      </c>
      <c r="C293" s="259" t="s">
        <v>139</v>
      </c>
      <c r="D293" s="260"/>
      <c r="E293" s="261"/>
      <c r="F293" s="289">
        <f t="shared" si="6"/>
        <v>0</v>
      </c>
      <c r="G293" s="261"/>
      <c r="H293" s="261"/>
    </row>
    <row r="294" spans="1:8" ht="16.5" customHeight="1" hidden="1">
      <c r="A294" s="258"/>
      <c r="B294" s="258" t="s">
        <v>285</v>
      </c>
      <c r="C294" s="259" t="s">
        <v>286</v>
      </c>
      <c r="D294" s="260"/>
      <c r="E294" s="261"/>
      <c r="F294" s="289">
        <f t="shared" si="6"/>
        <v>0</v>
      </c>
      <c r="G294" s="261"/>
      <c r="H294" s="261"/>
    </row>
    <row r="295" spans="1:8" ht="16.5" customHeight="1" hidden="1">
      <c r="A295" s="258"/>
      <c r="B295" s="258" t="s">
        <v>246</v>
      </c>
      <c r="C295" s="259" t="s">
        <v>247</v>
      </c>
      <c r="D295" s="260"/>
      <c r="E295" s="261"/>
      <c r="F295" s="289">
        <f t="shared" si="6"/>
        <v>0</v>
      </c>
      <c r="G295" s="261"/>
      <c r="H295" s="261"/>
    </row>
    <row r="296" spans="1:8" ht="16.5" customHeight="1" hidden="1">
      <c r="A296" s="258"/>
      <c r="B296" s="258" t="s">
        <v>263</v>
      </c>
      <c r="C296" s="259" t="s">
        <v>264</v>
      </c>
      <c r="D296" s="260"/>
      <c r="E296" s="261"/>
      <c r="F296" s="289">
        <f t="shared" si="6"/>
        <v>0</v>
      </c>
      <c r="G296" s="261"/>
      <c r="H296" s="261"/>
    </row>
    <row r="297" spans="1:8" ht="16.5" customHeight="1" hidden="1">
      <c r="A297" s="253" t="s">
        <v>254</v>
      </c>
      <c r="B297" s="254"/>
      <c r="C297" s="255" t="s">
        <v>255</v>
      </c>
      <c r="D297" s="256"/>
      <c r="E297" s="261"/>
      <c r="F297" s="289">
        <f t="shared" si="6"/>
        <v>0</v>
      </c>
      <c r="G297" s="257"/>
      <c r="H297" s="257"/>
    </row>
    <row r="298" spans="1:8" ht="16.5" customHeight="1" hidden="1">
      <c r="A298" s="258"/>
      <c r="B298" s="258" t="s">
        <v>283</v>
      </c>
      <c r="C298" s="259" t="s">
        <v>284</v>
      </c>
      <c r="D298" s="260"/>
      <c r="E298" s="261"/>
      <c r="F298" s="289">
        <f t="shared" si="6"/>
        <v>0</v>
      </c>
      <c r="G298" s="261"/>
      <c r="H298" s="261"/>
    </row>
    <row r="299" spans="1:8" ht="16.5" customHeight="1" hidden="1">
      <c r="A299" s="253" t="s">
        <v>258</v>
      </c>
      <c r="B299" s="254"/>
      <c r="C299" s="255" t="s">
        <v>241</v>
      </c>
      <c r="D299" s="256"/>
      <c r="E299" s="261"/>
      <c r="F299" s="289">
        <f t="shared" si="6"/>
        <v>0</v>
      </c>
      <c r="G299" s="257"/>
      <c r="H299" s="257"/>
    </row>
    <row r="300" spans="1:8" ht="16.5" customHeight="1" hidden="1">
      <c r="A300" s="258"/>
      <c r="B300" s="258" t="s">
        <v>269</v>
      </c>
      <c r="C300" s="259" t="s">
        <v>270</v>
      </c>
      <c r="D300" s="260"/>
      <c r="E300" s="261"/>
      <c r="F300" s="289">
        <f t="shared" si="6"/>
        <v>0</v>
      </c>
      <c r="G300" s="261"/>
      <c r="H300" s="261"/>
    </row>
    <row r="301" spans="1:8" s="152" customFormat="1" ht="16.5" customHeight="1" hidden="1">
      <c r="A301" s="254" t="s">
        <v>62</v>
      </c>
      <c r="B301" s="254"/>
      <c r="C301" s="255" t="s">
        <v>132</v>
      </c>
      <c r="D301" s="256"/>
      <c r="E301" s="261"/>
      <c r="F301" s="289">
        <f t="shared" si="6"/>
        <v>0</v>
      </c>
      <c r="G301" s="257"/>
      <c r="H301" s="257"/>
    </row>
    <row r="302" spans="1:8" ht="16.5" customHeight="1" hidden="1">
      <c r="A302" s="258"/>
      <c r="B302" s="258" t="s">
        <v>261</v>
      </c>
      <c r="C302" s="259" t="s">
        <v>262</v>
      </c>
      <c r="D302" s="260"/>
      <c r="E302" s="261"/>
      <c r="F302" s="289">
        <f t="shared" si="6"/>
        <v>0</v>
      </c>
      <c r="G302" s="261"/>
      <c r="H302" s="261"/>
    </row>
    <row r="303" spans="1:8" ht="16.5" customHeight="1" hidden="1">
      <c r="A303" s="258"/>
      <c r="B303" s="258" t="s">
        <v>63</v>
      </c>
      <c r="C303" s="259" t="s">
        <v>208</v>
      </c>
      <c r="D303" s="260"/>
      <c r="E303" s="261"/>
      <c r="F303" s="289">
        <f t="shared" si="6"/>
        <v>0</v>
      </c>
      <c r="G303" s="261"/>
      <c r="H303" s="261"/>
    </row>
    <row r="304" spans="1:8" s="152" customFormat="1" ht="16.5" customHeight="1" hidden="1">
      <c r="A304" s="254" t="s">
        <v>254</v>
      </c>
      <c r="B304" s="254"/>
      <c r="C304" s="255" t="s">
        <v>255</v>
      </c>
      <c r="D304" s="256"/>
      <c r="E304" s="261"/>
      <c r="F304" s="289">
        <f t="shared" si="6"/>
        <v>0</v>
      </c>
      <c r="G304" s="257"/>
      <c r="H304" s="257"/>
    </row>
    <row r="305" spans="1:8" ht="52.5" customHeight="1" hidden="1">
      <c r="A305" s="258"/>
      <c r="B305" s="258" t="s">
        <v>267</v>
      </c>
      <c r="C305" s="259" t="s">
        <v>268</v>
      </c>
      <c r="D305" s="260"/>
      <c r="E305" s="261"/>
      <c r="F305" s="289">
        <f t="shared" si="6"/>
        <v>0</v>
      </c>
      <c r="G305" s="261"/>
      <c r="H305" s="261"/>
    </row>
    <row r="306" spans="1:8" ht="16.5" customHeight="1" hidden="1">
      <c r="A306" s="253" t="s">
        <v>209</v>
      </c>
      <c r="B306" s="254"/>
      <c r="C306" s="255" t="s">
        <v>210</v>
      </c>
      <c r="D306" s="256"/>
      <c r="E306" s="261"/>
      <c r="F306" s="289">
        <f t="shared" si="6"/>
        <v>0</v>
      </c>
      <c r="G306" s="257"/>
      <c r="H306" s="257"/>
    </row>
    <row r="307" spans="1:8" ht="16.5" customHeight="1" hidden="1">
      <c r="A307" s="258"/>
      <c r="B307" s="258" t="s">
        <v>211</v>
      </c>
      <c r="C307" s="259" t="s">
        <v>212</v>
      </c>
      <c r="D307" s="260"/>
      <c r="E307" s="261"/>
      <c r="F307" s="289">
        <f t="shared" si="6"/>
        <v>0</v>
      </c>
      <c r="G307" s="261"/>
      <c r="H307" s="261"/>
    </row>
    <row r="308" spans="1:8" ht="16.5" customHeight="1" hidden="1">
      <c r="A308" s="258"/>
      <c r="B308" s="258" t="s">
        <v>261</v>
      </c>
      <c r="C308" s="259" t="s">
        <v>262</v>
      </c>
      <c r="D308" s="260"/>
      <c r="E308" s="261"/>
      <c r="F308" s="289">
        <f t="shared" si="6"/>
        <v>0</v>
      </c>
      <c r="G308" s="261"/>
      <c r="H308" s="261"/>
    </row>
    <row r="309" spans="1:8" ht="16.5" customHeight="1" hidden="1">
      <c r="A309" s="258"/>
      <c r="B309" s="258" t="s">
        <v>63</v>
      </c>
      <c r="C309" s="259" t="s">
        <v>208</v>
      </c>
      <c r="D309" s="260"/>
      <c r="E309" s="261"/>
      <c r="F309" s="289">
        <f t="shared" si="6"/>
        <v>0</v>
      </c>
      <c r="G309" s="261"/>
      <c r="H309" s="261"/>
    </row>
    <row r="310" spans="1:8" ht="16.5" customHeight="1" hidden="1">
      <c r="A310" s="253" t="s">
        <v>258</v>
      </c>
      <c r="B310" s="254"/>
      <c r="C310" s="255" t="s">
        <v>241</v>
      </c>
      <c r="D310" s="256"/>
      <c r="E310" s="261"/>
      <c r="F310" s="289">
        <f t="shared" si="6"/>
        <v>0</v>
      </c>
      <c r="G310" s="257"/>
      <c r="H310" s="257"/>
    </row>
    <row r="311" spans="1:8" ht="16.5" customHeight="1" hidden="1">
      <c r="A311" s="258"/>
      <c r="B311" s="258" t="s">
        <v>259</v>
      </c>
      <c r="C311" s="259" t="s">
        <v>260</v>
      </c>
      <c r="D311" s="260"/>
      <c r="E311" s="261"/>
      <c r="F311" s="289">
        <f t="shared" si="6"/>
        <v>0</v>
      </c>
      <c r="G311" s="261"/>
      <c r="H311" s="261"/>
    </row>
    <row r="312" spans="1:8" ht="16.5" customHeight="1" hidden="1">
      <c r="A312" s="272" t="s">
        <v>62</v>
      </c>
      <c r="B312" s="266"/>
      <c r="C312" s="267" t="s">
        <v>132</v>
      </c>
      <c r="D312" s="268"/>
      <c r="E312" s="261"/>
      <c r="F312" s="289">
        <f t="shared" si="6"/>
        <v>0</v>
      </c>
      <c r="G312" s="257"/>
      <c r="H312" s="257"/>
    </row>
    <row r="313" spans="1:8" ht="16.5" customHeight="1" hidden="1">
      <c r="A313" s="276"/>
      <c r="B313" s="269" t="s">
        <v>136</v>
      </c>
      <c r="C313" s="275" t="s">
        <v>137</v>
      </c>
      <c r="D313" s="271"/>
      <c r="E313" s="261"/>
      <c r="F313" s="289">
        <f t="shared" si="6"/>
        <v>0</v>
      </c>
      <c r="G313" s="261"/>
      <c r="H313" s="261"/>
    </row>
    <row r="314" spans="1:8" ht="16.5" customHeight="1" hidden="1">
      <c r="A314" s="276"/>
      <c r="B314" s="269" t="s">
        <v>261</v>
      </c>
      <c r="C314" s="288" t="s">
        <v>262</v>
      </c>
      <c r="D314" s="271"/>
      <c r="E314" s="261"/>
      <c r="F314" s="289">
        <f t="shared" si="6"/>
        <v>0</v>
      </c>
      <c r="G314" s="261"/>
      <c r="H314" s="261"/>
    </row>
    <row r="315" spans="1:8" ht="16.5" customHeight="1" hidden="1">
      <c r="A315" s="276"/>
      <c r="B315" s="269" t="s">
        <v>63</v>
      </c>
      <c r="C315" s="275" t="s">
        <v>208</v>
      </c>
      <c r="D315" s="271"/>
      <c r="E315" s="261"/>
      <c r="F315" s="289">
        <f t="shared" si="6"/>
        <v>0</v>
      </c>
      <c r="G315" s="261"/>
      <c r="H315" s="261"/>
    </row>
    <row r="316" spans="1:8" ht="16.5" customHeight="1" hidden="1">
      <c r="A316" s="276"/>
      <c r="B316" s="269" t="s">
        <v>138</v>
      </c>
      <c r="C316" s="277" t="s">
        <v>139</v>
      </c>
      <c r="D316" s="271"/>
      <c r="E316" s="261"/>
      <c r="F316" s="289">
        <f t="shared" si="6"/>
        <v>0</v>
      </c>
      <c r="G316" s="261"/>
      <c r="H316" s="261"/>
    </row>
    <row r="317" spans="1:8" ht="16.5" customHeight="1" hidden="1">
      <c r="A317" s="253" t="s">
        <v>254</v>
      </c>
      <c r="B317" s="254"/>
      <c r="C317" s="255" t="s">
        <v>255</v>
      </c>
      <c r="D317" s="256"/>
      <c r="E317" s="261"/>
      <c r="F317" s="289">
        <f t="shared" si="6"/>
        <v>0</v>
      </c>
      <c r="G317" s="257"/>
      <c r="H317" s="257"/>
    </row>
    <row r="318" spans="1:8" ht="51" customHeight="1" hidden="1">
      <c r="A318" s="262"/>
      <c r="B318" s="258" t="s">
        <v>267</v>
      </c>
      <c r="C318" s="259" t="s">
        <v>268</v>
      </c>
      <c r="D318" s="260"/>
      <c r="E318" s="261"/>
      <c r="F318" s="289">
        <f t="shared" si="6"/>
        <v>0</v>
      </c>
      <c r="G318" s="261"/>
      <c r="H318" s="261"/>
    </row>
    <row r="319" spans="1:8" ht="15.75" customHeight="1" hidden="1">
      <c r="A319" s="262"/>
      <c r="B319" s="258" t="s">
        <v>266</v>
      </c>
      <c r="C319" s="259" t="s">
        <v>190</v>
      </c>
      <c r="D319" s="260"/>
      <c r="E319" s="261"/>
      <c r="F319" s="289">
        <f t="shared" si="6"/>
        <v>0</v>
      </c>
      <c r="G319" s="261"/>
      <c r="H319" s="261"/>
    </row>
    <row r="320" spans="1:8" ht="12.75" hidden="1">
      <c r="A320" s="253" t="s">
        <v>209</v>
      </c>
      <c r="B320" s="254"/>
      <c r="C320" s="255" t="s">
        <v>210</v>
      </c>
      <c r="D320" s="256"/>
      <c r="E320" s="261"/>
      <c r="F320" s="289">
        <f t="shared" si="6"/>
        <v>0</v>
      </c>
      <c r="G320" s="257"/>
      <c r="H320" s="257"/>
    </row>
    <row r="321" spans="1:8" ht="12.75" hidden="1">
      <c r="A321" s="262"/>
      <c r="B321" s="258" t="s">
        <v>27</v>
      </c>
      <c r="C321" s="259" t="s">
        <v>28</v>
      </c>
      <c r="D321" s="260"/>
      <c r="E321" s="261"/>
      <c r="F321" s="289">
        <f t="shared" si="6"/>
        <v>0</v>
      </c>
      <c r="G321" s="261"/>
      <c r="H321" s="261"/>
    </row>
    <row r="322" spans="1:8" ht="12.75" hidden="1">
      <c r="A322" s="253" t="s">
        <v>209</v>
      </c>
      <c r="B322" s="254"/>
      <c r="C322" s="255" t="s">
        <v>210</v>
      </c>
      <c r="D322" s="256"/>
      <c r="E322" s="261"/>
      <c r="F322" s="289">
        <f t="shared" si="6"/>
        <v>0</v>
      </c>
      <c r="G322" s="257"/>
      <c r="H322" s="257"/>
    </row>
    <row r="323" spans="1:8" ht="12.75" hidden="1">
      <c r="A323" s="262"/>
      <c r="B323" s="258" t="s">
        <v>211</v>
      </c>
      <c r="C323" s="259" t="s">
        <v>212</v>
      </c>
      <c r="D323" s="260"/>
      <c r="E323" s="261"/>
      <c r="F323" s="289">
        <f t="shared" si="6"/>
        <v>0</v>
      </c>
      <c r="G323" s="261"/>
      <c r="H323" s="261"/>
    </row>
    <row r="324" spans="1:8" ht="12.75" hidden="1">
      <c r="A324" s="253" t="s">
        <v>214</v>
      </c>
      <c r="B324" s="254"/>
      <c r="C324" s="255" t="s">
        <v>301</v>
      </c>
      <c r="D324" s="256"/>
      <c r="E324" s="261"/>
      <c r="F324" s="289">
        <f t="shared" si="6"/>
        <v>0</v>
      </c>
      <c r="G324" s="257"/>
      <c r="H324" s="257"/>
    </row>
    <row r="325" spans="1:8" s="17" customFormat="1" ht="12.75" hidden="1">
      <c r="A325" s="262"/>
      <c r="B325" s="258" t="s">
        <v>302</v>
      </c>
      <c r="C325" s="259" t="s">
        <v>303</v>
      </c>
      <c r="D325" s="260"/>
      <c r="E325" s="261"/>
      <c r="F325" s="289">
        <f t="shared" si="6"/>
        <v>0</v>
      </c>
      <c r="G325" s="261"/>
      <c r="H325" s="261"/>
    </row>
    <row r="326" spans="1:8" ht="12.75" hidden="1">
      <c r="A326" s="253" t="s">
        <v>248</v>
      </c>
      <c r="B326" s="254"/>
      <c r="C326" s="255" t="s">
        <v>249</v>
      </c>
      <c r="D326" s="256"/>
      <c r="E326" s="261"/>
      <c r="F326" s="289">
        <f t="shared" si="6"/>
        <v>0</v>
      </c>
      <c r="G326" s="257"/>
      <c r="H326" s="257"/>
    </row>
    <row r="327" spans="1:8" ht="12.75" hidden="1">
      <c r="A327" s="262"/>
      <c r="B327" s="258" t="s">
        <v>297</v>
      </c>
      <c r="C327" s="259" t="s">
        <v>298</v>
      </c>
      <c r="D327" s="260"/>
      <c r="E327" s="261"/>
      <c r="F327" s="289">
        <f t="shared" si="6"/>
        <v>0</v>
      </c>
      <c r="G327" s="261"/>
      <c r="H327" s="261"/>
    </row>
    <row r="328" spans="1:8" ht="12.75" hidden="1">
      <c r="A328" s="253" t="s">
        <v>254</v>
      </c>
      <c r="B328" s="254"/>
      <c r="C328" s="255" t="s">
        <v>255</v>
      </c>
      <c r="D328" s="256"/>
      <c r="E328" s="261"/>
      <c r="F328" s="289">
        <f t="shared" si="6"/>
        <v>0</v>
      </c>
      <c r="G328" s="257"/>
      <c r="H328" s="257"/>
    </row>
    <row r="329" spans="1:8" ht="38.25" hidden="1">
      <c r="A329" s="253"/>
      <c r="B329" s="258" t="s">
        <v>256</v>
      </c>
      <c r="C329" s="259" t="s">
        <v>257</v>
      </c>
      <c r="D329" s="260"/>
      <c r="E329" s="261"/>
      <c r="F329" s="289">
        <f aca="true" t="shared" si="7" ref="F329:F376">D329+E329</f>
        <v>0</v>
      </c>
      <c r="G329" s="261"/>
      <c r="H329" s="261"/>
    </row>
    <row r="330" spans="1:8" ht="51" hidden="1">
      <c r="A330" s="253"/>
      <c r="B330" s="258" t="s">
        <v>267</v>
      </c>
      <c r="C330" s="259" t="s">
        <v>268</v>
      </c>
      <c r="D330" s="260"/>
      <c r="E330" s="261"/>
      <c r="F330" s="289">
        <f t="shared" si="7"/>
        <v>0</v>
      </c>
      <c r="G330" s="261"/>
      <c r="H330" s="261"/>
    </row>
    <row r="331" spans="1:8" ht="25.5" hidden="1">
      <c r="A331" s="253"/>
      <c r="B331" s="258" t="s">
        <v>271</v>
      </c>
      <c r="C331" s="259" t="s">
        <v>272</v>
      </c>
      <c r="D331" s="260"/>
      <c r="E331" s="261"/>
      <c r="F331" s="289">
        <f t="shared" si="7"/>
        <v>0</v>
      </c>
      <c r="G331" s="261"/>
      <c r="H331" s="261"/>
    </row>
    <row r="332" spans="1:8" ht="12.75" hidden="1">
      <c r="A332" s="253"/>
      <c r="B332" s="258" t="s">
        <v>281</v>
      </c>
      <c r="C332" s="259" t="s">
        <v>282</v>
      </c>
      <c r="D332" s="260"/>
      <c r="E332" s="261"/>
      <c r="F332" s="289">
        <f t="shared" si="7"/>
        <v>0</v>
      </c>
      <c r="G332" s="261"/>
      <c r="H332" s="261"/>
    </row>
    <row r="333" spans="1:8" ht="12.75" hidden="1">
      <c r="A333" s="253" t="s">
        <v>242</v>
      </c>
      <c r="B333" s="254"/>
      <c r="C333" s="255" t="s">
        <v>243</v>
      </c>
      <c r="D333" s="256"/>
      <c r="E333" s="261"/>
      <c r="F333" s="289">
        <f t="shared" si="7"/>
        <v>0</v>
      </c>
      <c r="G333" s="257"/>
      <c r="H333" s="257"/>
    </row>
    <row r="334" spans="1:8" ht="12.75" hidden="1">
      <c r="A334" s="253"/>
      <c r="B334" s="258" t="s">
        <v>244</v>
      </c>
      <c r="C334" s="259" t="s">
        <v>245</v>
      </c>
      <c r="D334" s="260"/>
      <c r="E334" s="261"/>
      <c r="F334" s="289">
        <f t="shared" si="7"/>
        <v>0</v>
      </c>
      <c r="G334" s="261"/>
      <c r="H334" s="261"/>
    </row>
    <row r="335" spans="1:8" ht="12.75" hidden="1">
      <c r="A335" s="253" t="s">
        <v>209</v>
      </c>
      <c r="B335" s="254"/>
      <c r="C335" s="255" t="s">
        <v>210</v>
      </c>
      <c r="D335" s="256"/>
      <c r="E335" s="261"/>
      <c r="F335" s="289">
        <f t="shared" si="7"/>
        <v>0</v>
      </c>
      <c r="G335" s="257"/>
      <c r="H335" s="257"/>
    </row>
    <row r="336" spans="1:8" ht="12.75" hidden="1">
      <c r="A336" s="253"/>
      <c r="B336" s="258" t="s">
        <v>213</v>
      </c>
      <c r="C336" s="259" t="s">
        <v>190</v>
      </c>
      <c r="D336" s="260"/>
      <c r="E336" s="261"/>
      <c r="F336" s="289">
        <f t="shared" si="7"/>
        <v>0</v>
      </c>
      <c r="G336" s="261"/>
      <c r="H336" s="261"/>
    </row>
    <row r="337" spans="1:8" s="17" customFormat="1" ht="12.75" hidden="1">
      <c r="A337" s="262"/>
      <c r="B337" s="258" t="s">
        <v>283</v>
      </c>
      <c r="C337" s="259" t="s">
        <v>284</v>
      </c>
      <c r="D337" s="260"/>
      <c r="E337" s="261"/>
      <c r="F337" s="289">
        <f t="shared" si="7"/>
        <v>0</v>
      </c>
      <c r="G337" s="261"/>
      <c r="H337" s="261"/>
    </row>
    <row r="338" spans="1:8" ht="12.75" hidden="1">
      <c r="A338" s="253" t="s">
        <v>258</v>
      </c>
      <c r="B338" s="254"/>
      <c r="C338" s="255" t="s">
        <v>241</v>
      </c>
      <c r="D338" s="256"/>
      <c r="E338" s="256"/>
      <c r="F338" s="289">
        <f t="shared" si="7"/>
        <v>0</v>
      </c>
      <c r="G338" s="257"/>
      <c r="H338" s="257"/>
    </row>
    <row r="339" spans="1:8" s="17" customFormat="1" ht="12.75" hidden="1">
      <c r="A339" s="262"/>
      <c r="B339" s="258" t="s">
        <v>269</v>
      </c>
      <c r="C339" s="259" t="s">
        <v>270</v>
      </c>
      <c r="D339" s="260"/>
      <c r="E339" s="261"/>
      <c r="F339" s="289">
        <f t="shared" si="7"/>
        <v>0</v>
      </c>
      <c r="G339" s="261"/>
      <c r="H339" s="261"/>
    </row>
    <row r="340" spans="1:8" ht="12.75" hidden="1">
      <c r="A340" s="253" t="s">
        <v>248</v>
      </c>
      <c r="B340" s="254"/>
      <c r="C340" s="255" t="s">
        <v>249</v>
      </c>
      <c r="D340" s="256"/>
      <c r="E340" s="256"/>
      <c r="F340" s="289">
        <f t="shared" si="7"/>
        <v>0</v>
      </c>
      <c r="G340" s="257"/>
      <c r="H340" s="257"/>
    </row>
    <row r="341" spans="1:8" s="17" customFormat="1" ht="12.75" hidden="1">
      <c r="A341" s="262"/>
      <c r="B341" s="258" t="s">
        <v>297</v>
      </c>
      <c r="C341" s="259" t="s">
        <v>298</v>
      </c>
      <c r="D341" s="260"/>
      <c r="E341" s="261"/>
      <c r="F341" s="289">
        <f t="shared" si="7"/>
        <v>0</v>
      </c>
      <c r="G341" s="261"/>
      <c r="H341" s="261"/>
    </row>
    <row r="342" spans="1:8" s="17" customFormat="1" ht="12.75" hidden="1">
      <c r="A342" s="262"/>
      <c r="B342" s="258" t="s">
        <v>261</v>
      </c>
      <c r="C342" s="259" t="s">
        <v>262</v>
      </c>
      <c r="D342" s="260">
        <v>1121613</v>
      </c>
      <c r="E342" s="261">
        <v>0</v>
      </c>
      <c r="F342" s="289">
        <f t="shared" si="7"/>
        <v>1121613</v>
      </c>
      <c r="G342" s="261">
        <v>2474</v>
      </c>
      <c r="H342" s="261">
        <v>0</v>
      </c>
    </row>
    <row r="343" spans="1:8" s="17" customFormat="1" ht="12.75" hidden="1">
      <c r="A343" s="262"/>
      <c r="B343" s="258" t="s">
        <v>63</v>
      </c>
      <c r="C343" s="259" t="s">
        <v>208</v>
      </c>
      <c r="D343" s="260">
        <v>860980</v>
      </c>
      <c r="E343" s="261">
        <v>0</v>
      </c>
      <c r="F343" s="289">
        <f t="shared" si="7"/>
        <v>860980</v>
      </c>
      <c r="G343" s="261">
        <v>0</v>
      </c>
      <c r="H343" s="261">
        <v>0</v>
      </c>
    </row>
    <row r="344" spans="1:8" s="17" customFormat="1" ht="12.75" hidden="1">
      <c r="A344" s="262"/>
      <c r="B344" s="258" t="s">
        <v>138</v>
      </c>
      <c r="C344" s="259" t="s">
        <v>139</v>
      </c>
      <c r="D344" s="260">
        <v>2350465</v>
      </c>
      <c r="E344" s="261">
        <v>0</v>
      </c>
      <c r="F344" s="289">
        <f t="shared" si="7"/>
        <v>2350465</v>
      </c>
      <c r="G344" s="261">
        <v>9440</v>
      </c>
      <c r="H344" s="261">
        <v>0</v>
      </c>
    </row>
    <row r="345" spans="1:8" s="17" customFormat="1" ht="12.75" hidden="1">
      <c r="A345" s="262"/>
      <c r="B345" s="258" t="s">
        <v>285</v>
      </c>
      <c r="C345" s="259" t="s">
        <v>286</v>
      </c>
      <c r="D345" s="260">
        <v>404604</v>
      </c>
      <c r="E345" s="261">
        <v>0</v>
      </c>
      <c r="F345" s="289">
        <f t="shared" si="7"/>
        <v>404604</v>
      </c>
      <c r="G345" s="261">
        <v>-15834</v>
      </c>
      <c r="H345" s="261">
        <v>0</v>
      </c>
    </row>
    <row r="346" spans="1:8" s="17" customFormat="1" ht="12.75" hidden="1">
      <c r="A346" s="262"/>
      <c r="B346" s="258" t="s">
        <v>246</v>
      </c>
      <c r="C346" s="259" t="s">
        <v>247</v>
      </c>
      <c r="D346" s="260">
        <v>268430</v>
      </c>
      <c r="E346" s="261">
        <v>0</v>
      </c>
      <c r="F346" s="289">
        <f t="shared" si="7"/>
        <v>268430</v>
      </c>
      <c r="G346" s="261">
        <v>4725</v>
      </c>
      <c r="H346" s="261">
        <v>0</v>
      </c>
    </row>
    <row r="347" spans="1:8" s="17" customFormat="1" ht="12.75" hidden="1">
      <c r="A347" s="262"/>
      <c r="B347" s="258" t="s">
        <v>274</v>
      </c>
      <c r="C347" s="259" t="s">
        <v>275</v>
      </c>
      <c r="D347" s="260">
        <v>3062</v>
      </c>
      <c r="E347" s="261">
        <v>0</v>
      </c>
      <c r="F347" s="289">
        <f t="shared" si="7"/>
        <v>3062</v>
      </c>
      <c r="G347" s="261">
        <v>-600</v>
      </c>
      <c r="H347" s="261">
        <v>0</v>
      </c>
    </row>
    <row r="348" spans="1:8" s="17" customFormat="1" ht="12.75" hidden="1">
      <c r="A348" s="262"/>
      <c r="B348" s="258" t="s">
        <v>263</v>
      </c>
      <c r="C348" s="259" t="s">
        <v>264</v>
      </c>
      <c r="D348" s="260">
        <v>318106</v>
      </c>
      <c r="E348" s="261">
        <v>0</v>
      </c>
      <c r="F348" s="289">
        <f t="shared" si="7"/>
        <v>318106</v>
      </c>
      <c r="G348" s="261">
        <v>-3829</v>
      </c>
      <c r="H348" s="261">
        <v>0</v>
      </c>
    </row>
    <row r="349" spans="1:8" ht="12.75" hidden="1">
      <c r="A349" s="253" t="s">
        <v>317</v>
      </c>
      <c r="B349" s="254"/>
      <c r="C349" s="255" t="s">
        <v>318</v>
      </c>
      <c r="D349" s="256">
        <v>149403</v>
      </c>
      <c r="E349" s="256">
        <f>E350+E351</f>
        <v>0</v>
      </c>
      <c r="F349" s="289">
        <f t="shared" si="7"/>
        <v>149403</v>
      </c>
      <c r="G349" s="257">
        <f>F349-H349</f>
        <v>149403</v>
      </c>
      <c r="H349" s="257">
        <v>0</v>
      </c>
    </row>
    <row r="350" spans="1:8" s="17" customFormat="1" ht="12.75" hidden="1">
      <c r="A350" s="262"/>
      <c r="B350" s="258" t="s">
        <v>319</v>
      </c>
      <c r="C350" s="259" t="s">
        <v>321</v>
      </c>
      <c r="D350" s="260">
        <v>2500</v>
      </c>
      <c r="E350" s="261">
        <v>0</v>
      </c>
      <c r="F350" s="289">
        <f t="shared" si="7"/>
        <v>2500</v>
      </c>
      <c r="G350" s="261">
        <v>60</v>
      </c>
      <c r="H350" s="261">
        <v>0</v>
      </c>
    </row>
    <row r="351" spans="1:8" s="17" customFormat="1" ht="12.75" hidden="1">
      <c r="A351" s="262"/>
      <c r="B351" s="258" t="s">
        <v>320</v>
      </c>
      <c r="C351" s="259" t="s">
        <v>322</v>
      </c>
      <c r="D351" s="260">
        <v>146903</v>
      </c>
      <c r="E351" s="261">
        <v>0</v>
      </c>
      <c r="F351" s="289">
        <f t="shared" si="7"/>
        <v>146903</v>
      </c>
      <c r="G351" s="261">
        <v>-60</v>
      </c>
      <c r="H351" s="261">
        <v>0</v>
      </c>
    </row>
    <row r="352" spans="1:8" ht="12.75" hidden="1">
      <c r="A352" s="253" t="s">
        <v>254</v>
      </c>
      <c r="B352" s="254"/>
      <c r="C352" s="255" t="s">
        <v>255</v>
      </c>
      <c r="D352" s="256">
        <v>2322291</v>
      </c>
      <c r="E352" s="256">
        <f>E353+E354+E355+E356</f>
        <v>0</v>
      </c>
      <c r="F352" s="289">
        <f t="shared" si="7"/>
        <v>2322291</v>
      </c>
      <c r="G352" s="257">
        <f>F352-H352</f>
        <v>2322291</v>
      </c>
      <c r="H352" s="257">
        <v>0</v>
      </c>
    </row>
    <row r="353" spans="1:8" s="17" customFormat="1" ht="12.75" hidden="1">
      <c r="A353" s="262"/>
      <c r="B353" s="258" t="s">
        <v>305</v>
      </c>
      <c r="C353" s="259" t="s">
        <v>306</v>
      </c>
      <c r="D353" s="260">
        <v>23071</v>
      </c>
      <c r="E353" s="261">
        <v>0</v>
      </c>
      <c r="F353" s="289">
        <f t="shared" si="7"/>
        <v>23071</v>
      </c>
      <c r="G353" s="261">
        <v>483</v>
      </c>
      <c r="H353" s="261">
        <v>0</v>
      </c>
    </row>
    <row r="354" spans="1:8" s="17" customFormat="1" ht="38.25" hidden="1">
      <c r="A354" s="262"/>
      <c r="B354" s="258" t="s">
        <v>256</v>
      </c>
      <c r="C354" s="259" t="s">
        <v>257</v>
      </c>
      <c r="D354" s="260">
        <v>1344000</v>
      </c>
      <c r="E354" s="261">
        <v>0</v>
      </c>
      <c r="F354" s="289">
        <f t="shared" si="7"/>
        <v>1344000</v>
      </c>
      <c r="G354" s="261">
        <v>63450</v>
      </c>
      <c r="H354" s="261">
        <v>0</v>
      </c>
    </row>
    <row r="355" spans="1:8" s="17" customFormat="1" ht="12.75" hidden="1">
      <c r="A355" s="262"/>
      <c r="B355" s="258" t="s">
        <v>283</v>
      </c>
      <c r="C355" s="259" t="s">
        <v>284</v>
      </c>
      <c r="D355" s="260">
        <v>337792</v>
      </c>
      <c r="E355" s="261">
        <v>0</v>
      </c>
      <c r="F355" s="289">
        <f t="shared" si="7"/>
        <v>337792</v>
      </c>
      <c r="G355" s="261">
        <v>72</v>
      </c>
      <c r="H355" s="261">
        <v>0</v>
      </c>
    </row>
    <row r="356" spans="1:8" s="17" customFormat="1" ht="12.75" hidden="1">
      <c r="A356" s="262"/>
      <c r="B356" s="258" t="s">
        <v>295</v>
      </c>
      <c r="C356" s="259" t="s">
        <v>296</v>
      </c>
      <c r="D356" s="260">
        <v>12665</v>
      </c>
      <c r="E356" s="261">
        <v>0</v>
      </c>
      <c r="F356" s="289">
        <f t="shared" si="7"/>
        <v>12665</v>
      </c>
      <c r="G356" s="261">
        <v>-72</v>
      </c>
      <c r="H356" s="261">
        <v>0</v>
      </c>
    </row>
    <row r="357" spans="1:8" s="17" customFormat="1" ht="12.75" hidden="1">
      <c r="A357" s="262"/>
      <c r="B357" s="258" t="s">
        <v>281</v>
      </c>
      <c r="C357" s="259" t="s">
        <v>282</v>
      </c>
      <c r="D357" s="260">
        <v>145802</v>
      </c>
      <c r="E357" s="261">
        <v>0</v>
      </c>
      <c r="F357" s="289">
        <f t="shared" si="7"/>
        <v>145802</v>
      </c>
      <c r="G357" s="261">
        <v>4800</v>
      </c>
      <c r="H357" s="261">
        <v>0</v>
      </c>
    </row>
    <row r="358" spans="1:8" s="17" customFormat="1" ht="63.75" hidden="1">
      <c r="A358" s="262"/>
      <c r="B358" s="258" t="s">
        <v>310</v>
      </c>
      <c r="C358" s="259" t="s">
        <v>311</v>
      </c>
      <c r="D358" s="260">
        <v>187968</v>
      </c>
      <c r="E358" s="261">
        <v>0</v>
      </c>
      <c r="F358" s="289">
        <f t="shared" si="7"/>
        <v>187968</v>
      </c>
      <c r="G358" s="261">
        <v>-2210</v>
      </c>
      <c r="H358" s="261">
        <v>0</v>
      </c>
    </row>
    <row r="359" spans="1:8" ht="12.75" hidden="1">
      <c r="A359" s="253" t="s">
        <v>254</v>
      </c>
      <c r="B359" s="254"/>
      <c r="C359" s="255" t="s">
        <v>255</v>
      </c>
      <c r="D359" s="256">
        <v>4953940</v>
      </c>
      <c r="E359" s="256">
        <f>E360+E361+E362+E363</f>
        <v>0</v>
      </c>
      <c r="F359" s="289">
        <f t="shared" si="7"/>
        <v>4953940</v>
      </c>
      <c r="G359" s="257">
        <f>F359-H359</f>
        <v>4953940</v>
      </c>
      <c r="H359" s="257">
        <v>0</v>
      </c>
    </row>
    <row r="360" spans="1:8" s="17" customFormat="1" ht="38.25" hidden="1">
      <c r="A360" s="262"/>
      <c r="B360" s="258" t="s">
        <v>256</v>
      </c>
      <c r="C360" s="259" t="s">
        <v>257</v>
      </c>
      <c r="D360" s="260">
        <v>1287000</v>
      </c>
      <c r="E360" s="261">
        <v>0</v>
      </c>
      <c r="F360" s="289">
        <f t="shared" si="7"/>
        <v>1287000</v>
      </c>
      <c r="G360" s="261">
        <v>3000</v>
      </c>
      <c r="H360" s="261">
        <v>0</v>
      </c>
    </row>
    <row r="361" spans="1:8" s="17" customFormat="1" ht="51" hidden="1">
      <c r="A361" s="262"/>
      <c r="B361" s="258" t="s">
        <v>267</v>
      </c>
      <c r="C361" s="259" t="s">
        <v>268</v>
      </c>
      <c r="D361" s="260">
        <v>12167</v>
      </c>
      <c r="E361" s="261">
        <v>0</v>
      </c>
      <c r="F361" s="289">
        <f t="shared" si="7"/>
        <v>12167</v>
      </c>
      <c r="G361" s="261">
        <v>300</v>
      </c>
      <c r="H361" s="261">
        <v>0</v>
      </c>
    </row>
    <row r="362" spans="1:8" s="17" customFormat="1" ht="25.5" hidden="1">
      <c r="A362" s="262"/>
      <c r="B362" s="258" t="s">
        <v>271</v>
      </c>
      <c r="C362" s="259" t="s">
        <v>272</v>
      </c>
      <c r="D362" s="260">
        <v>360000</v>
      </c>
      <c r="E362" s="261">
        <v>0</v>
      </c>
      <c r="F362" s="289">
        <f t="shared" si="7"/>
        <v>360000</v>
      </c>
      <c r="G362" s="261">
        <v>-1100</v>
      </c>
      <c r="H362" s="261">
        <v>0</v>
      </c>
    </row>
    <row r="363" spans="1:8" s="17" customFormat="1" ht="12.75" hidden="1">
      <c r="A363" s="262"/>
      <c r="B363" s="258" t="s">
        <v>281</v>
      </c>
      <c r="C363" s="259" t="s">
        <v>282</v>
      </c>
      <c r="D363" s="260">
        <v>116300</v>
      </c>
      <c r="E363" s="261">
        <v>0</v>
      </c>
      <c r="F363" s="289">
        <f t="shared" si="7"/>
        <v>116300</v>
      </c>
      <c r="G363" s="261">
        <v>4700</v>
      </c>
      <c r="H363" s="261">
        <v>0</v>
      </c>
    </row>
    <row r="364" spans="1:8" ht="12.75" hidden="1">
      <c r="A364" s="253" t="s">
        <v>209</v>
      </c>
      <c r="B364" s="254"/>
      <c r="C364" s="255" t="s">
        <v>210</v>
      </c>
      <c r="D364" s="256">
        <v>1007404</v>
      </c>
      <c r="E364" s="256">
        <f>E365</f>
        <v>0</v>
      </c>
      <c r="F364" s="289">
        <f t="shared" si="7"/>
        <v>1007404</v>
      </c>
      <c r="G364" s="257">
        <f>F364-H364</f>
        <v>723174</v>
      </c>
      <c r="H364" s="257">
        <v>284230</v>
      </c>
    </row>
    <row r="365" spans="1:8" s="17" customFormat="1" ht="12.75" hidden="1">
      <c r="A365" s="262"/>
      <c r="B365" s="258" t="s">
        <v>213</v>
      </c>
      <c r="C365" s="259" t="s">
        <v>190</v>
      </c>
      <c r="D365" s="260">
        <v>173200</v>
      </c>
      <c r="E365" s="261">
        <v>0</v>
      </c>
      <c r="F365" s="289">
        <f t="shared" si="7"/>
        <v>173200</v>
      </c>
      <c r="G365" s="261">
        <v>3560</v>
      </c>
      <c r="H365" s="261">
        <v>0</v>
      </c>
    </row>
    <row r="366" spans="1:8" s="17" customFormat="1" ht="12.75" hidden="1">
      <c r="A366" s="253" t="s">
        <v>214</v>
      </c>
      <c r="B366" s="254"/>
      <c r="C366" s="255" t="s">
        <v>307</v>
      </c>
      <c r="D366" s="256">
        <v>322402</v>
      </c>
      <c r="E366" s="256">
        <f>E367</f>
        <v>0</v>
      </c>
      <c r="F366" s="289">
        <f t="shared" si="7"/>
        <v>322402</v>
      </c>
      <c r="G366" s="257">
        <f>F366-H366</f>
        <v>192402</v>
      </c>
      <c r="H366" s="257">
        <v>130000</v>
      </c>
    </row>
    <row r="367" spans="1:8" s="17" customFormat="1" ht="12.75" hidden="1">
      <c r="A367" s="262"/>
      <c r="B367" s="258" t="s">
        <v>302</v>
      </c>
      <c r="C367" s="259" t="s">
        <v>303</v>
      </c>
      <c r="D367" s="260">
        <v>217402</v>
      </c>
      <c r="E367" s="261">
        <v>0</v>
      </c>
      <c r="F367" s="289">
        <f t="shared" si="7"/>
        <v>217402</v>
      </c>
      <c r="G367" s="261">
        <v>7380</v>
      </c>
      <c r="H367" s="261">
        <v>0</v>
      </c>
    </row>
    <row r="368" spans="1:8" ht="12.75" hidden="1">
      <c r="A368" s="253" t="s">
        <v>248</v>
      </c>
      <c r="B368" s="254"/>
      <c r="C368" s="255" t="s">
        <v>249</v>
      </c>
      <c r="D368" s="256">
        <v>428376</v>
      </c>
      <c r="E368" s="256">
        <f>E369</f>
        <v>0</v>
      </c>
      <c r="F368" s="289">
        <f t="shared" si="7"/>
        <v>428376</v>
      </c>
      <c r="G368" s="257">
        <f>F368-H368</f>
        <v>339376</v>
      </c>
      <c r="H368" s="257">
        <v>89000</v>
      </c>
    </row>
    <row r="369" spans="1:8" s="17" customFormat="1" ht="12.75" hidden="1">
      <c r="A369" s="262"/>
      <c r="B369" s="258" t="s">
        <v>297</v>
      </c>
      <c r="C369" s="259" t="s">
        <v>298</v>
      </c>
      <c r="D369" s="260">
        <v>94800</v>
      </c>
      <c r="E369" s="261">
        <v>0</v>
      </c>
      <c r="F369" s="289">
        <f t="shared" si="7"/>
        <v>94800</v>
      </c>
      <c r="G369" s="261">
        <v>475</v>
      </c>
      <c r="H369" s="261">
        <v>0</v>
      </c>
    </row>
    <row r="370" spans="1:8" ht="12.75" hidden="1">
      <c r="A370" s="253" t="s">
        <v>258</v>
      </c>
      <c r="B370" s="254"/>
      <c r="C370" s="255" t="s">
        <v>241</v>
      </c>
      <c r="D370" s="256">
        <v>332422</v>
      </c>
      <c r="E370" s="257" t="e">
        <f>#REF!</f>
        <v>#REF!</v>
      </c>
      <c r="F370" s="289" t="e">
        <f t="shared" si="7"/>
        <v>#REF!</v>
      </c>
      <c r="G370" s="257" t="e">
        <f>F370-H370</f>
        <v>#REF!</v>
      </c>
      <c r="H370" s="257">
        <v>0</v>
      </c>
    </row>
    <row r="371" spans="1:8" ht="12.75">
      <c r="A371" s="253"/>
      <c r="B371" s="15" t="s">
        <v>203</v>
      </c>
      <c r="C371" s="16" t="s">
        <v>204</v>
      </c>
      <c r="D371" s="291">
        <v>67995</v>
      </c>
      <c r="E371" s="292">
        <v>10000</v>
      </c>
      <c r="F371" s="291">
        <f>D371+E371</f>
        <v>77995</v>
      </c>
      <c r="G371" s="292">
        <v>10000</v>
      </c>
      <c r="H371" s="292">
        <v>0</v>
      </c>
    </row>
    <row r="372" spans="1:8" ht="12.75">
      <c r="A372" s="311" t="s">
        <v>384</v>
      </c>
      <c r="B372" s="265"/>
      <c r="C372" s="312" t="s">
        <v>385</v>
      </c>
      <c r="D372" s="297">
        <v>168954</v>
      </c>
      <c r="E372" s="297">
        <v>237900</v>
      </c>
      <c r="F372" s="289">
        <f t="shared" si="7"/>
        <v>406854</v>
      </c>
      <c r="G372" s="297">
        <v>406854</v>
      </c>
      <c r="H372" s="297">
        <v>0</v>
      </c>
    </row>
    <row r="373" spans="1:8" ht="25.5">
      <c r="A373" s="311"/>
      <c r="B373" s="313" t="s">
        <v>386</v>
      </c>
      <c r="C373" s="190" t="s">
        <v>387</v>
      </c>
      <c r="D373" s="299">
        <v>0</v>
      </c>
      <c r="E373" s="299">
        <v>237900</v>
      </c>
      <c r="F373" s="291">
        <f t="shared" si="7"/>
        <v>237900</v>
      </c>
      <c r="G373" s="299">
        <v>237900</v>
      </c>
      <c r="H373" s="299">
        <v>0</v>
      </c>
    </row>
    <row r="374" spans="1:8" ht="12.75">
      <c r="A374" s="311" t="s">
        <v>254</v>
      </c>
      <c r="B374" s="313"/>
      <c r="C374" s="331" t="s">
        <v>255</v>
      </c>
      <c r="D374" s="332">
        <v>1093161</v>
      </c>
      <c r="E374" s="332">
        <v>948</v>
      </c>
      <c r="F374" s="289">
        <f>D374+E374</f>
        <v>1094109</v>
      </c>
      <c r="G374" s="296">
        <v>1094109</v>
      </c>
      <c r="H374" s="297">
        <v>0</v>
      </c>
    </row>
    <row r="375" spans="1:8" ht="12.75">
      <c r="A375" s="311"/>
      <c r="B375" s="313" t="s">
        <v>281</v>
      </c>
      <c r="C375" s="329" t="s">
        <v>282</v>
      </c>
      <c r="D375" s="330">
        <v>182527</v>
      </c>
      <c r="E375" s="330">
        <v>948</v>
      </c>
      <c r="F375" s="291">
        <f>D375+E375</f>
        <v>183475</v>
      </c>
      <c r="G375" s="293">
        <v>948</v>
      </c>
      <c r="H375" s="299">
        <v>0</v>
      </c>
    </row>
    <row r="376" spans="1:8" s="17" customFormat="1" ht="12.75">
      <c r="A376" s="365" t="s">
        <v>17</v>
      </c>
      <c r="B376" s="366"/>
      <c r="C376" s="367"/>
      <c r="D376" s="294">
        <v>31482369</v>
      </c>
      <c r="E376" s="294">
        <f>313848-65000</f>
        <v>248848</v>
      </c>
      <c r="F376" s="297">
        <f t="shared" si="7"/>
        <v>31731217</v>
      </c>
      <c r="G376" s="296">
        <v>27611217</v>
      </c>
      <c r="H376" s="295">
        <v>4120000</v>
      </c>
    </row>
    <row r="377" spans="1:8" ht="12.75">
      <c r="A377" s="138"/>
      <c r="B377" s="138"/>
      <c r="C377" s="138"/>
      <c r="D377" s="139"/>
      <c r="E377" s="139"/>
      <c r="F377" s="139"/>
      <c r="G377" s="139"/>
      <c r="H377" s="139"/>
    </row>
    <row r="378" spans="1:8" ht="12.75">
      <c r="A378" s="138"/>
      <c r="B378" s="138"/>
      <c r="C378" s="138"/>
      <c r="D378" s="139"/>
      <c r="E378" s="139"/>
      <c r="F378" s="139"/>
      <c r="G378" s="139"/>
      <c r="H378" s="139"/>
    </row>
    <row r="380" ht="12.75">
      <c r="A380" s="29"/>
    </row>
    <row r="381" ht="12.75">
      <c r="A381" s="38"/>
    </row>
    <row r="382" ht="15.75">
      <c r="J382" s="20"/>
    </row>
  </sheetData>
  <sheetProtection/>
  <mergeCells count="8">
    <mergeCell ref="A376:C376"/>
    <mergeCell ref="G6:H6"/>
    <mergeCell ref="D6:F7"/>
    <mergeCell ref="D9:F9"/>
    <mergeCell ref="D5:H5"/>
    <mergeCell ref="C6:C7"/>
    <mergeCell ref="B6:B7"/>
    <mergeCell ref="A6:A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  <ignoredErrors>
    <ignoredError sqref="A113 B114 A322 A27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tabSelected="1" view="pageBreakPreview" zoomScaleSheetLayoutView="100" workbookViewId="0" topLeftCell="A1">
      <selection activeCell="Q97" sqref="Q97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3.57421875" style="0" customWidth="1"/>
    <col min="4" max="4" width="10.00390625" style="0" customWidth="1"/>
    <col min="5" max="5" width="8.8515625" style="0" customWidth="1"/>
    <col min="6" max="6" width="10.140625" style="0" customWidth="1"/>
    <col min="7" max="7" width="10.28125" style="0" customWidth="1"/>
    <col min="8" max="8" width="13.00390625" style="0" customWidth="1"/>
    <col min="9" max="9" width="13.140625" style="0" customWidth="1"/>
    <col min="10" max="10" width="9.00390625" style="0" customWidth="1"/>
    <col min="11" max="11" width="9.7109375" style="0" bestFit="1" customWidth="1"/>
    <col min="14" max="14" width="8.28125" style="0" customWidth="1"/>
  </cols>
  <sheetData>
    <row r="1" spans="1:14" ht="14.25" customHeight="1">
      <c r="A1" s="21"/>
      <c r="B1" s="22"/>
      <c r="C1" s="22"/>
      <c r="D1" s="22"/>
      <c r="E1" s="22"/>
      <c r="F1" s="22"/>
      <c r="G1" s="23"/>
      <c r="H1" s="24"/>
      <c r="I1" s="25"/>
      <c r="J1" s="26"/>
      <c r="K1" s="26"/>
      <c r="L1" s="26"/>
      <c r="M1" s="27"/>
      <c r="N1" s="2" t="s">
        <v>379</v>
      </c>
    </row>
    <row r="2" spans="1:14" ht="14.25" customHeight="1">
      <c r="A2" s="21"/>
      <c r="B2" s="22"/>
      <c r="C2" s="22"/>
      <c r="D2" s="22"/>
      <c r="E2" s="22"/>
      <c r="F2" s="22"/>
      <c r="G2" s="25"/>
      <c r="H2" s="24"/>
      <c r="I2" s="25"/>
      <c r="J2" s="26"/>
      <c r="K2" s="26"/>
      <c r="L2" s="26"/>
      <c r="M2" s="27"/>
      <c r="N2" s="2" t="s">
        <v>377</v>
      </c>
    </row>
    <row r="3" spans="1:10" ht="18" hidden="1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0" ht="11.25" customHeight="1">
      <c r="A4" s="30"/>
      <c r="B4" s="30"/>
      <c r="C4" s="30"/>
      <c r="D4" s="30"/>
      <c r="E4" s="30"/>
      <c r="F4" s="30"/>
      <c r="G4" s="31" t="s">
        <v>15</v>
      </c>
      <c r="H4" s="29"/>
      <c r="I4" s="32"/>
      <c r="J4" s="33"/>
    </row>
    <row r="5" spans="1:14" ht="12.75">
      <c r="A5" s="370" t="s">
        <v>0</v>
      </c>
      <c r="B5" s="370" t="s">
        <v>3</v>
      </c>
      <c r="C5" s="370" t="s">
        <v>5</v>
      </c>
      <c r="D5" s="374" t="s">
        <v>1</v>
      </c>
      <c r="E5" s="375"/>
      <c r="F5" s="376"/>
      <c r="G5" s="370" t="s">
        <v>8</v>
      </c>
      <c r="H5" s="372" t="s">
        <v>6</v>
      </c>
      <c r="I5" s="373"/>
      <c r="J5" s="370" t="s">
        <v>9</v>
      </c>
      <c r="K5" s="370" t="s">
        <v>10</v>
      </c>
      <c r="L5" s="370" t="s">
        <v>12</v>
      </c>
      <c r="M5" s="370" t="s">
        <v>13</v>
      </c>
      <c r="N5" s="370" t="s">
        <v>14</v>
      </c>
    </row>
    <row r="6" spans="1:14" ht="51" customHeight="1">
      <c r="A6" s="371"/>
      <c r="B6" s="371"/>
      <c r="C6" s="371"/>
      <c r="D6" s="377"/>
      <c r="E6" s="378"/>
      <c r="F6" s="379"/>
      <c r="G6" s="371"/>
      <c r="H6" s="35" t="s">
        <v>16</v>
      </c>
      <c r="I6" s="35" t="s">
        <v>11</v>
      </c>
      <c r="J6" s="371"/>
      <c r="K6" s="371"/>
      <c r="L6" s="371"/>
      <c r="M6" s="371"/>
      <c r="N6" s="371"/>
    </row>
    <row r="7" spans="1:14" ht="12.75">
      <c r="A7" s="34"/>
      <c r="B7" s="34"/>
      <c r="C7" s="34"/>
      <c r="D7" s="34" t="s">
        <v>20</v>
      </c>
      <c r="E7" s="34" t="s">
        <v>21</v>
      </c>
      <c r="F7" s="34" t="s">
        <v>23</v>
      </c>
      <c r="G7" s="34"/>
      <c r="H7" s="34"/>
      <c r="I7" s="34"/>
      <c r="J7" s="34"/>
      <c r="K7" s="34"/>
      <c r="L7" s="34"/>
      <c r="M7" s="34"/>
      <c r="N7" s="34"/>
    </row>
    <row r="8" spans="1:14" ht="12.75">
      <c r="A8" s="36">
        <v>1</v>
      </c>
      <c r="B8" s="36">
        <v>2</v>
      </c>
      <c r="C8" s="36">
        <v>3</v>
      </c>
      <c r="D8" s="380">
        <v>4</v>
      </c>
      <c r="E8" s="381"/>
      <c r="F8" s="382"/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</row>
    <row r="9" spans="1:14" s="17" customFormat="1" ht="25.5" customHeight="1">
      <c r="A9" s="11" t="s">
        <v>191</v>
      </c>
      <c r="B9" s="12"/>
      <c r="C9" s="13" t="s">
        <v>287</v>
      </c>
      <c r="D9" s="289">
        <v>313208</v>
      </c>
      <c r="E9" s="290">
        <v>-65000</v>
      </c>
      <c r="F9" s="296">
        <f aca="true" t="shared" si="0" ref="F9:F19">D9+E9</f>
        <v>248208</v>
      </c>
      <c r="G9" s="297">
        <v>248208</v>
      </c>
      <c r="H9" s="298">
        <v>30000</v>
      </c>
      <c r="I9" s="298">
        <v>218208</v>
      </c>
      <c r="J9" s="298">
        <v>0</v>
      </c>
      <c r="K9" s="298">
        <v>0</v>
      </c>
      <c r="L9" s="298">
        <v>0</v>
      </c>
      <c r="M9" s="298">
        <v>0</v>
      </c>
      <c r="N9" s="298">
        <v>0</v>
      </c>
    </row>
    <row r="10" spans="1:14" s="17" customFormat="1" ht="12.75">
      <c r="A10" s="15"/>
      <c r="B10" s="15" t="s">
        <v>194</v>
      </c>
      <c r="C10" s="16" t="s">
        <v>288</v>
      </c>
      <c r="D10" s="291">
        <v>310000</v>
      </c>
      <c r="E10" s="292">
        <v>-65000</v>
      </c>
      <c r="F10" s="293">
        <f t="shared" si="0"/>
        <v>245000</v>
      </c>
      <c r="G10" s="299">
        <v>-65000</v>
      </c>
      <c r="H10" s="300">
        <v>0</v>
      </c>
      <c r="I10" s="300">
        <v>-65000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</row>
    <row r="11" spans="1:14" s="17" customFormat="1" ht="25.5">
      <c r="A11" s="12" t="s">
        <v>58</v>
      </c>
      <c r="B11" s="12"/>
      <c r="C11" s="13" t="s">
        <v>201</v>
      </c>
      <c r="D11" s="289">
        <v>4339261</v>
      </c>
      <c r="E11" s="290">
        <v>10000</v>
      </c>
      <c r="F11" s="296">
        <f t="shared" si="0"/>
        <v>4349261</v>
      </c>
      <c r="G11" s="297">
        <f>H11+I11</f>
        <v>4169761</v>
      </c>
      <c r="H11" s="298">
        <v>3362613</v>
      </c>
      <c r="I11" s="298">
        <v>807148</v>
      </c>
      <c r="J11" s="298">
        <v>72000</v>
      </c>
      <c r="K11" s="298">
        <v>107500</v>
      </c>
      <c r="L11" s="298">
        <v>0</v>
      </c>
      <c r="M11" s="298">
        <v>0</v>
      </c>
      <c r="N11" s="298">
        <v>0</v>
      </c>
    </row>
    <row r="12" spans="1:14" s="17" customFormat="1" ht="25.5">
      <c r="A12" s="15"/>
      <c r="B12" s="15" t="s">
        <v>203</v>
      </c>
      <c r="C12" s="16" t="s">
        <v>204</v>
      </c>
      <c r="D12" s="291">
        <v>67995</v>
      </c>
      <c r="E12" s="292">
        <v>10000</v>
      </c>
      <c r="F12" s="293">
        <f t="shared" si="0"/>
        <v>77995</v>
      </c>
      <c r="G12" s="299">
        <v>10000</v>
      </c>
      <c r="H12" s="300">
        <v>0</v>
      </c>
      <c r="I12" s="300">
        <v>10000</v>
      </c>
      <c r="J12" s="300">
        <v>0</v>
      </c>
      <c r="K12" s="300">
        <v>0</v>
      </c>
      <c r="L12" s="300">
        <v>0</v>
      </c>
      <c r="M12" s="300">
        <v>0</v>
      </c>
      <c r="N12" s="300">
        <v>0</v>
      </c>
    </row>
    <row r="13" spans="1:14" s="17" customFormat="1" ht="25.5">
      <c r="A13" s="12" t="s">
        <v>384</v>
      </c>
      <c r="B13" s="12"/>
      <c r="C13" s="13" t="s">
        <v>385</v>
      </c>
      <c r="D13" s="289">
        <v>168954</v>
      </c>
      <c r="E13" s="290">
        <v>237900</v>
      </c>
      <c r="F13" s="296">
        <f t="shared" si="0"/>
        <v>406854</v>
      </c>
      <c r="G13" s="297">
        <v>0</v>
      </c>
      <c r="H13" s="298">
        <v>0</v>
      </c>
      <c r="I13" s="298">
        <v>0</v>
      </c>
      <c r="J13" s="298">
        <v>0</v>
      </c>
      <c r="K13" s="298">
        <v>0</v>
      </c>
      <c r="L13" s="298">
        <v>0</v>
      </c>
      <c r="M13" s="298">
        <v>237900</v>
      </c>
      <c r="N13" s="298">
        <v>168954</v>
      </c>
    </row>
    <row r="14" spans="1:14" s="17" customFormat="1" ht="63.75">
      <c r="A14" s="12"/>
      <c r="B14" s="15" t="s">
        <v>386</v>
      </c>
      <c r="C14" s="16" t="s">
        <v>388</v>
      </c>
      <c r="D14" s="291">
        <v>0</v>
      </c>
      <c r="E14" s="292">
        <v>237900</v>
      </c>
      <c r="F14" s="293">
        <f t="shared" si="0"/>
        <v>237900</v>
      </c>
      <c r="G14" s="299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237900</v>
      </c>
      <c r="N14" s="300">
        <v>0</v>
      </c>
    </row>
    <row r="15" spans="1:14" s="17" customFormat="1" ht="38.25" customHeight="1" hidden="1">
      <c r="A15" s="11" t="s">
        <v>209</v>
      </c>
      <c r="B15" s="12"/>
      <c r="C15" s="13" t="s">
        <v>210</v>
      </c>
      <c r="D15" s="289">
        <v>697151</v>
      </c>
      <c r="E15" s="290">
        <f>E16</f>
        <v>0</v>
      </c>
      <c r="F15" s="296">
        <f t="shared" si="0"/>
        <v>697151</v>
      </c>
      <c r="G15" s="297">
        <f aca="true" t="shared" si="1" ref="G15:G68">H15+I15</f>
        <v>699651</v>
      </c>
      <c r="H15" s="298">
        <v>715</v>
      </c>
      <c r="I15" s="298">
        <v>698936</v>
      </c>
      <c r="J15" s="298">
        <v>0</v>
      </c>
      <c r="K15" s="298">
        <v>0</v>
      </c>
      <c r="L15" s="298">
        <v>0</v>
      </c>
      <c r="M15" s="298">
        <v>0</v>
      </c>
      <c r="N15" s="298">
        <v>0</v>
      </c>
    </row>
    <row r="16" spans="1:14" s="17" customFormat="1" ht="25.5" customHeight="1" hidden="1">
      <c r="A16" s="12"/>
      <c r="B16" s="15" t="s">
        <v>359</v>
      </c>
      <c r="C16" s="16" t="s">
        <v>360</v>
      </c>
      <c r="D16" s="291">
        <v>1285</v>
      </c>
      <c r="E16" s="292">
        <v>0</v>
      </c>
      <c r="F16" s="293">
        <f t="shared" si="0"/>
        <v>1285</v>
      </c>
      <c r="G16" s="297">
        <f t="shared" si="1"/>
        <v>2500</v>
      </c>
      <c r="H16" s="300">
        <v>0</v>
      </c>
      <c r="I16" s="300">
        <v>2500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</row>
    <row r="17" spans="1:14" s="17" customFormat="1" ht="15" customHeight="1" hidden="1">
      <c r="A17" s="11" t="s">
        <v>62</v>
      </c>
      <c r="B17" s="12"/>
      <c r="C17" s="13" t="s">
        <v>132</v>
      </c>
      <c r="D17" s="289">
        <v>12456865</v>
      </c>
      <c r="E17" s="290">
        <f>E18</f>
        <v>0</v>
      </c>
      <c r="F17" s="296">
        <f t="shared" si="0"/>
        <v>12456865</v>
      </c>
      <c r="G17" s="297">
        <f t="shared" si="1"/>
        <v>11587583</v>
      </c>
      <c r="H17" s="298">
        <v>8922528</v>
      </c>
      <c r="I17" s="298">
        <v>2665055</v>
      </c>
      <c r="J17" s="298">
        <v>437665</v>
      </c>
      <c r="K17" s="298">
        <v>432617</v>
      </c>
      <c r="L17" s="298">
        <v>0</v>
      </c>
      <c r="M17" s="298">
        <v>0</v>
      </c>
      <c r="N17" s="298">
        <v>0</v>
      </c>
    </row>
    <row r="18" spans="1:14" s="17" customFormat="1" ht="12.75" customHeight="1" hidden="1">
      <c r="A18" s="12"/>
      <c r="B18" s="15" t="s">
        <v>136</v>
      </c>
      <c r="C18" s="16" t="s">
        <v>137</v>
      </c>
      <c r="D18" s="291">
        <v>6086746</v>
      </c>
      <c r="E18" s="292">
        <v>0</v>
      </c>
      <c r="F18" s="293">
        <f t="shared" si="0"/>
        <v>6086746</v>
      </c>
      <c r="G18" s="297">
        <f t="shared" si="1"/>
        <v>1000</v>
      </c>
      <c r="H18" s="300">
        <v>0</v>
      </c>
      <c r="I18" s="300">
        <v>1000</v>
      </c>
      <c r="J18" s="300">
        <v>0</v>
      </c>
      <c r="K18" s="300">
        <v>0</v>
      </c>
      <c r="L18" s="300">
        <v>0</v>
      </c>
      <c r="M18" s="300">
        <v>0</v>
      </c>
      <c r="N18" s="300">
        <v>0</v>
      </c>
    </row>
    <row r="19" spans="1:14" s="17" customFormat="1" ht="12.75" customHeight="1" hidden="1">
      <c r="A19" s="12"/>
      <c r="B19" s="15" t="s">
        <v>63</v>
      </c>
      <c r="C19" s="16" t="s">
        <v>208</v>
      </c>
      <c r="D19" s="291">
        <v>911012</v>
      </c>
      <c r="E19" s="292">
        <v>0</v>
      </c>
      <c r="F19" s="293">
        <f t="shared" si="0"/>
        <v>911012</v>
      </c>
      <c r="G19" s="297">
        <f t="shared" si="1"/>
        <v>3290</v>
      </c>
      <c r="H19" s="300">
        <v>3290</v>
      </c>
      <c r="I19" s="300">
        <v>0</v>
      </c>
      <c r="J19" s="300">
        <v>0</v>
      </c>
      <c r="K19" s="300">
        <v>0</v>
      </c>
      <c r="L19" s="300">
        <v>0</v>
      </c>
      <c r="M19" s="300">
        <v>0</v>
      </c>
      <c r="N19" s="300">
        <v>0</v>
      </c>
    </row>
    <row r="20" spans="1:14" s="17" customFormat="1" ht="114.75" customHeight="1" hidden="1">
      <c r="A20" s="12"/>
      <c r="B20" s="15" t="s">
        <v>333</v>
      </c>
      <c r="C20" s="16" t="s">
        <v>353</v>
      </c>
      <c r="D20" s="291">
        <v>127348</v>
      </c>
      <c r="E20" s="292">
        <v>0</v>
      </c>
      <c r="F20" s="293">
        <f aca="true" t="shared" si="2" ref="F20:F33">D20+E20</f>
        <v>127348</v>
      </c>
      <c r="G20" s="297">
        <f t="shared" si="1"/>
        <v>1370</v>
      </c>
      <c r="H20" s="300">
        <v>1370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0</v>
      </c>
    </row>
    <row r="21" spans="1:14" s="17" customFormat="1" ht="25.5" customHeight="1" hidden="1">
      <c r="A21" s="12"/>
      <c r="B21" s="15" t="s">
        <v>341</v>
      </c>
      <c r="C21" s="16" t="s">
        <v>342</v>
      </c>
      <c r="D21" s="291">
        <v>32000</v>
      </c>
      <c r="E21" s="292">
        <v>0</v>
      </c>
      <c r="F21" s="293">
        <f t="shared" si="2"/>
        <v>32000</v>
      </c>
      <c r="G21" s="297">
        <f t="shared" si="1"/>
        <v>0</v>
      </c>
      <c r="H21" s="300">
        <v>0</v>
      </c>
      <c r="I21" s="300">
        <v>0</v>
      </c>
      <c r="J21" s="300">
        <v>0</v>
      </c>
      <c r="K21" s="300">
        <v>1000</v>
      </c>
      <c r="L21" s="300">
        <v>0</v>
      </c>
      <c r="M21" s="300">
        <v>0</v>
      </c>
      <c r="N21" s="300">
        <v>0</v>
      </c>
    </row>
    <row r="22" spans="1:14" s="17" customFormat="1" ht="25.5" customHeight="1" hidden="1">
      <c r="A22" s="11" t="s">
        <v>258</v>
      </c>
      <c r="B22" s="12"/>
      <c r="C22" s="13" t="s">
        <v>241</v>
      </c>
      <c r="D22" s="289">
        <v>396503</v>
      </c>
      <c r="E22" s="290">
        <f>E23</f>
        <v>0</v>
      </c>
      <c r="F22" s="296">
        <f t="shared" si="2"/>
        <v>396503</v>
      </c>
      <c r="G22" s="297">
        <f t="shared" si="1"/>
        <v>331699</v>
      </c>
      <c r="H22" s="298">
        <v>295025</v>
      </c>
      <c r="I22" s="298">
        <v>36674</v>
      </c>
      <c r="J22" s="298">
        <v>0</v>
      </c>
      <c r="K22" s="298">
        <v>65829</v>
      </c>
      <c r="L22" s="298">
        <v>0</v>
      </c>
      <c r="M22" s="298">
        <v>0</v>
      </c>
      <c r="N22" s="298">
        <v>0</v>
      </c>
    </row>
    <row r="23" spans="1:14" s="17" customFormat="1" ht="38.25" customHeight="1" hidden="1">
      <c r="A23" s="12"/>
      <c r="B23" s="15" t="s">
        <v>269</v>
      </c>
      <c r="C23" s="16" t="s">
        <v>348</v>
      </c>
      <c r="D23" s="291">
        <v>50160</v>
      </c>
      <c r="E23" s="292">
        <v>0</v>
      </c>
      <c r="F23" s="293">
        <f t="shared" si="2"/>
        <v>50160</v>
      </c>
      <c r="G23" s="297">
        <f t="shared" si="1"/>
        <v>0</v>
      </c>
      <c r="H23" s="300">
        <v>0</v>
      </c>
      <c r="I23" s="300">
        <v>0</v>
      </c>
      <c r="J23" s="300">
        <v>0</v>
      </c>
      <c r="K23" s="300">
        <v>1025</v>
      </c>
      <c r="L23" s="300">
        <v>0</v>
      </c>
      <c r="M23" s="300">
        <v>0</v>
      </c>
      <c r="N23" s="300">
        <v>0</v>
      </c>
    </row>
    <row r="24" spans="1:14" s="17" customFormat="1" ht="25.5" customHeight="1" hidden="1">
      <c r="A24" s="12"/>
      <c r="B24" s="15" t="s">
        <v>261</v>
      </c>
      <c r="C24" s="16" t="s">
        <v>262</v>
      </c>
      <c r="D24" s="291">
        <v>1519876</v>
      </c>
      <c r="E24" s="292">
        <v>0</v>
      </c>
      <c r="F24" s="293">
        <f t="shared" si="2"/>
        <v>1519876</v>
      </c>
      <c r="G24" s="297">
        <f t="shared" si="1"/>
        <v>-5411</v>
      </c>
      <c r="H24" s="300">
        <v>-5411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</row>
    <row r="25" spans="1:14" s="17" customFormat="1" ht="15" customHeight="1" hidden="1">
      <c r="A25" s="12"/>
      <c r="B25" s="15" t="s">
        <v>138</v>
      </c>
      <c r="C25" s="16" t="s">
        <v>139</v>
      </c>
      <c r="D25" s="291">
        <v>2371031</v>
      </c>
      <c r="E25" s="292">
        <v>0</v>
      </c>
      <c r="F25" s="293">
        <f t="shared" si="2"/>
        <v>2371031</v>
      </c>
      <c r="G25" s="297">
        <f t="shared" si="1"/>
        <v>-6233</v>
      </c>
      <c r="H25" s="300">
        <v>-6233</v>
      </c>
      <c r="I25" s="300">
        <v>0</v>
      </c>
      <c r="J25" s="300">
        <v>0</v>
      </c>
      <c r="K25" s="300">
        <v>0</v>
      </c>
      <c r="L25" s="300">
        <v>0</v>
      </c>
      <c r="M25" s="300">
        <v>0</v>
      </c>
      <c r="N25" s="300">
        <v>0</v>
      </c>
    </row>
    <row r="26" spans="1:14" s="17" customFormat="1" ht="114.75" customHeight="1" hidden="1">
      <c r="A26" s="12"/>
      <c r="B26" s="15" t="s">
        <v>333</v>
      </c>
      <c r="C26" s="16" t="s">
        <v>353</v>
      </c>
      <c r="D26" s="291">
        <v>121937</v>
      </c>
      <c r="E26" s="292">
        <v>0</v>
      </c>
      <c r="F26" s="293">
        <f t="shared" si="2"/>
        <v>121937</v>
      </c>
      <c r="G26" s="297">
        <f t="shared" si="1"/>
        <v>5411</v>
      </c>
      <c r="H26" s="300">
        <v>5411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</row>
    <row r="27" spans="1:14" s="17" customFormat="1" ht="76.5" customHeight="1" hidden="1">
      <c r="A27" s="307"/>
      <c r="B27" s="18" t="s">
        <v>310</v>
      </c>
      <c r="C27" s="19" t="s">
        <v>356</v>
      </c>
      <c r="D27" s="299">
        <v>419652</v>
      </c>
      <c r="E27" s="293">
        <v>0</v>
      </c>
      <c r="F27" s="293">
        <f t="shared" si="2"/>
        <v>419652</v>
      </c>
      <c r="G27" s="297">
        <f t="shared" si="1"/>
        <v>35808</v>
      </c>
      <c r="H27" s="300">
        <v>35808</v>
      </c>
      <c r="I27" s="300">
        <v>0</v>
      </c>
      <c r="J27" s="300">
        <v>0</v>
      </c>
      <c r="K27" s="300">
        <v>0</v>
      </c>
      <c r="L27" s="300">
        <v>0</v>
      </c>
      <c r="M27" s="300">
        <v>0</v>
      </c>
      <c r="N27" s="300">
        <v>0</v>
      </c>
    </row>
    <row r="28" spans="1:14" s="17" customFormat="1" ht="216.75" customHeight="1" hidden="1">
      <c r="A28" s="12"/>
      <c r="B28" s="15" t="s">
        <v>355</v>
      </c>
      <c r="C28" s="16" t="s">
        <v>357</v>
      </c>
      <c r="D28" s="291">
        <v>112910</v>
      </c>
      <c r="E28" s="292">
        <v>0</v>
      </c>
      <c r="F28" s="293">
        <f t="shared" si="2"/>
        <v>112910</v>
      </c>
      <c r="G28" s="297">
        <f t="shared" si="1"/>
        <v>6233</v>
      </c>
      <c r="H28" s="300">
        <v>6233</v>
      </c>
      <c r="I28" s="300">
        <v>0</v>
      </c>
      <c r="J28" s="300">
        <v>0</v>
      </c>
      <c r="K28" s="300">
        <v>0</v>
      </c>
      <c r="L28" s="300">
        <v>0</v>
      </c>
      <c r="M28" s="300">
        <v>0</v>
      </c>
      <c r="N28" s="300">
        <v>0</v>
      </c>
    </row>
    <row r="29" spans="1:14" s="17" customFormat="1" ht="38.25" customHeight="1" hidden="1">
      <c r="A29" s="11" t="s">
        <v>248</v>
      </c>
      <c r="B29" s="12"/>
      <c r="C29" s="13" t="s">
        <v>249</v>
      </c>
      <c r="D29" s="289">
        <v>462125</v>
      </c>
      <c r="E29" s="290">
        <f>E30+E31+E33+E34+E36+E32</f>
        <v>0</v>
      </c>
      <c r="F29" s="296">
        <f t="shared" si="2"/>
        <v>462125</v>
      </c>
      <c r="G29" s="297">
        <f t="shared" si="1"/>
        <v>108696</v>
      </c>
      <c r="H29" s="298">
        <v>82524</v>
      </c>
      <c r="I29" s="298">
        <v>26172</v>
      </c>
      <c r="J29" s="298">
        <v>353529</v>
      </c>
      <c r="K29" s="298">
        <v>200</v>
      </c>
      <c r="L29" s="298">
        <v>0</v>
      </c>
      <c r="M29" s="298">
        <v>0</v>
      </c>
      <c r="N29" s="298">
        <v>0</v>
      </c>
    </row>
    <row r="30" spans="1:14" s="17" customFormat="1" ht="25.5" customHeight="1" hidden="1">
      <c r="A30" s="15"/>
      <c r="B30" s="15" t="s">
        <v>297</v>
      </c>
      <c r="C30" s="16" t="s">
        <v>298</v>
      </c>
      <c r="D30" s="291">
        <v>108596</v>
      </c>
      <c r="E30" s="292">
        <v>0</v>
      </c>
      <c r="F30" s="293">
        <f t="shared" si="2"/>
        <v>108596</v>
      </c>
      <c r="G30" s="297">
        <f t="shared" si="1"/>
        <v>300</v>
      </c>
      <c r="H30" s="300">
        <v>0</v>
      </c>
      <c r="I30" s="300">
        <v>300</v>
      </c>
      <c r="J30" s="300">
        <v>0</v>
      </c>
      <c r="K30" s="300">
        <v>0</v>
      </c>
      <c r="L30" s="300">
        <v>0</v>
      </c>
      <c r="M30" s="300">
        <v>0</v>
      </c>
      <c r="N30" s="300">
        <v>0</v>
      </c>
    </row>
    <row r="31" spans="1:14" s="17" customFormat="1" ht="25.5" customHeight="1" hidden="1">
      <c r="A31" s="15"/>
      <c r="B31" s="15" t="s">
        <v>261</v>
      </c>
      <c r="C31" s="16" t="s">
        <v>262</v>
      </c>
      <c r="D31" s="291">
        <v>1456813</v>
      </c>
      <c r="E31" s="292">
        <v>0</v>
      </c>
      <c r="F31" s="293">
        <f t="shared" si="2"/>
        <v>1456813</v>
      </c>
      <c r="G31" s="297">
        <f t="shared" si="1"/>
        <v>0</v>
      </c>
      <c r="H31" s="300">
        <v>0</v>
      </c>
      <c r="I31" s="300">
        <v>0</v>
      </c>
      <c r="J31" s="300">
        <v>0</v>
      </c>
      <c r="K31" s="300">
        <v>-1050</v>
      </c>
      <c r="L31" s="300">
        <v>0</v>
      </c>
      <c r="M31" s="300">
        <v>0</v>
      </c>
      <c r="N31" s="300">
        <v>0</v>
      </c>
    </row>
    <row r="32" spans="1:14" s="17" customFormat="1" ht="12.75" customHeight="1" hidden="1">
      <c r="A32" s="15"/>
      <c r="B32" s="15" t="s">
        <v>63</v>
      </c>
      <c r="C32" s="16" t="s">
        <v>208</v>
      </c>
      <c r="D32" s="291">
        <v>925028</v>
      </c>
      <c r="E32" s="292">
        <v>0</v>
      </c>
      <c r="F32" s="293">
        <f t="shared" si="2"/>
        <v>925028</v>
      </c>
      <c r="G32" s="297">
        <f t="shared" si="1"/>
        <v>28800</v>
      </c>
      <c r="H32" s="300">
        <v>0</v>
      </c>
      <c r="I32" s="300">
        <v>28800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</row>
    <row r="33" spans="1:14" s="17" customFormat="1" ht="12.75" customHeight="1" hidden="1">
      <c r="A33" s="15"/>
      <c r="B33" s="15" t="s">
        <v>138</v>
      </c>
      <c r="C33" s="16" t="s">
        <v>139</v>
      </c>
      <c r="D33" s="291">
        <v>2284978</v>
      </c>
      <c r="E33" s="292">
        <v>0</v>
      </c>
      <c r="F33" s="293">
        <f t="shared" si="2"/>
        <v>2284978</v>
      </c>
      <c r="G33" s="297">
        <f t="shared" si="1"/>
        <v>-620</v>
      </c>
      <c r="H33" s="300">
        <v>0</v>
      </c>
      <c r="I33" s="300">
        <v>-620</v>
      </c>
      <c r="J33" s="300">
        <v>0</v>
      </c>
      <c r="K33" s="300">
        <v>620</v>
      </c>
      <c r="L33" s="300">
        <v>0</v>
      </c>
      <c r="M33" s="300">
        <v>0</v>
      </c>
      <c r="N33" s="300">
        <v>0</v>
      </c>
    </row>
    <row r="34" spans="1:14" s="17" customFormat="1" ht="25.5" customHeight="1" hidden="1">
      <c r="A34" s="15"/>
      <c r="B34" s="15" t="s">
        <v>263</v>
      </c>
      <c r="C34" s="16" t="s">
        <v>264</v>
      </c>
      <c r="D34" s="291">
        <v>140614</v>
      </c>
      <c r="E34" s="292">
        <v>0</v>
      </c>
      <c r="F34" s="293">
        <v>340313</v>
      </c>
      <c r="G34" s="297">
        <f t="shared" si="1"/>
        <v>-140</v>
      </c>
      <c r="H34" s="300">
        <v>0</v>
      </c>
      <c r="I34" s="300">
        <v>-140</v>
      </c>
      <c r="J34" s="300">
        <v>0</v>
      </c>
      <c r="K34" s="300">
        <v>140</v>
      </c>
      <c r="L34" s="300">
        <v>0</v>
      </c>
      <c r="M34" s="300">
        <v>0</v>
      </c>
      <c r="N34" s="300">
        <v>0</v>
      </c>
    </row>
    <row r="35" spans="1:14" s="17" customFormat="1" ht="12.75" customHeight="1" hidden="1">
      <c r="A35" s="11" t="s">
        <v>205</v>
      </c>
      <c r="B35" s="12"/>
      <c r="C35" s="13"/>
      <c r="D35" s="289">
        <v>442843</v>
      </c>
      <c r="E35" s="290">
        <f>E36</f>
        <v>0</v>
      </c>
      <c r="F35" s="296">
        <f aca="true" t="shared" si="3" ref="F35:F49">D35+E35</f>
        <v>442843</v>
      </c>
      <c r="G35" s="297">
        <f t="shared" si="1"/>
        <v>419843</v>
      </c>
      <c r="H35" s="298">
        <v>127343</v>
      </c>
      <c r="I35" s="298">
        <v>292500</v>
      </c>
      <c r="J35" s="298">
        <v>0</v>
      </c>
      <c r="K35" s="298">
        <v>23000</v>
      </c>
      <c r="L35" s="298">
        <v>0</v>
      </c>
      <c r="M35" s="298">
        <v>0</v>
      </c>
      <c r="N35" s="298">
        <v>0</v>
      </c>
    </row>
    <row r="36" spans="1:14" s="17" customFormat="1" ht="114.75" customHeight="1" hidden="1">
      <c r="A36" s="15"/>
      <c r="B36" s="15" t="s">
        <v>333</v>
      </c>
      <c r="C36" s="16" t="s">
        <v>353</v>
      </c>
      <c r="D36" s="291">
        <v>105972</v>
      </c>
      <c r="E36" s="292">
        <v>0</v>
      </c>
      <c r="F36" s="293">
        <f t="shared" si="3"/>
        <v>105972</v>
      </c>
      <c r="G36" s="297">
        <f t="shared" si="1"/>
        <v>0</v>
      </c>
      <c r="H36" s="300">
        <v>0</v>
      </c>
      <c r="I36" s="300">
        <v>0</v>
      </c>
      <c r="J36" s="300">
        <v>0</v>
      </c>
      <c r="K36" s="300">
        <v>22</v>
      </c>
      <c r="L36" s="300">
        <v>0</v>
      </c>
      <c r="M36" s="300">
        <v>0</v>
      </c>
      <c r="N36" s="300">
        <v>0</v>
      </c>
    </row>
    <row r="37" spans="1:14" s="17" customFormat="1" ht="12.75" customHeight="1" hidden="1">
      <c r="A37" s="11" t="s">
        <v>242</v>
      </c>
      <c r="B37" s="12"/>
      <c r="C37" s="13" t="s">
        <v>243</v>
      </c>
      <c r="D37" s="289">
        <v>174751</v>
      </c>
      <c r="E37" s="290">
        <f>E38</f>
        <v>0</v>
      </c>
      <c r="F37" s="296">
        <f t="shared" si="3"/>
        <v>174751</v>
      </c>
      <c r="G37" s="297">
        <f t="shared" si="1"/>
        <v>170251</v>
      </c>
      <c r="H37" s="298">
        <v>0</v>
      </c>
      <c r="I37" s="298">
        <v>170251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</row>
    <row r="38" spans="1:14" s="17" customFormat="1" ht="12.75" customHeight="1" hidden="1">
      <c r="A38" s="15"/>
      <c r="B38" s="15" t="s">
        <v>244</v>
      </c>
      <c r="C38" s="16" t="s">
        <v>245</v>
      </c>
      <c r="D38" s="291">
        <v>162751</v>
      </c>
      <c r="E38" s="292">
        <v>0</v>
      </c>
      <c r="F38" s="293">
        <f t="shared" si="3"/>
        <v>162751</v>
      </c>
      <c r="G38" s="297">
        <f t="shared" si="1"/>
        <v>-4500</v>
      </c>
      <c r="H38" s="300">
        <v>0</v>
      </c>
      <c r="I38" s="300">
        <v>-4500</v>
      </c>
      <c r="J38" s="300">
        <v>0</v>
      </c>
      <c r="K38" s="300">
        <v>0</v>
      </c>
      <c r="L38" s="300">
        <v>0</v>
      </c>
      <c r="M38" s="300">
        <v>0</v>
      </c>
      <c r="N38" s="300">
        <v>0</v>
      </c>
    </row>
    <row r="39" spans="1:14" s="17" customFormat="1" ht="25.5" customHeight="1" hidden="1">
      <c r="A39" s="11" t="s">
        <v>258</v>
      </c>
      <c r="B39" s="12"/>
      <c r="C39" s="13" t="s">
        <v>241</v>
      </c>
      <c r="D39" s="289">
        <v>351851</v>
      </c>
      <c r="E39" s="290">
        <f>E40+E42+E43</f>
        <v>0</v>
      </c>
      <c r="F39" s="296">
        <f>D39+E39</f>
        <v>351851</v>
      </c>
      <c r="G39" s="297">
        <f t="shared" si="1"/>
        <v>285506</v>
      </c>
      <c r="H39" s="298">
        <v>250360</v>
      </c>
      <c r="I39" s="298">
        <v>35146</v>
      </c>
      <c r="J39" s="298">
        <v>0</v>
      </c>
      <c r="K39" s="298">
        <v>66345</v>
      </c>
      <c r="L39" s="298">
        <v>0</v>
      </c>
      <c r="M39" s="298">
        <v>0</v>
      </c>
      <c r="N39" s="298">
        <v>0</v>
      </c>
    </row>
    <row r="40" spans="1:14" s="17" customFormat="1" ht="12.75" customHeight="1" hidden="1">
      <c r="A40" s="15"/>
      <c r="B40" s="15" t="s">
        <v>259</v>
      </c>
      <c r="C40" s="16" t="s">
        <v>260</v>
      </c>
      <c r="D40" s="291">
        <v>295718</v>
      </c>
      <c r="E40" s="292">
        <v>0</v>
      </c>
      <c r="F40" s="293">
        <f>D40+E40</f>
        <v>295718</v>
      </c>
      <c r="G40" s="297">
        <f t="shared" si="1"/>
        <v>-1180</v>
      </c>
      <c r="H40" s="300">
        <v>0</v>
      </c>
      <c r="I40" s="300">
        <v>-1180</v>
      </c>
      <c r="J40" s="300">
        <v>0</v>
      </c>
      <c r="K40" s="300">
        <v>1180</v>
      </c>
      <c r="L40" s="300">
        <v>0</v>
      </c>
      <c r="M40" s="300">
        <v>0</v>
      </c>
      <c r="N40" s="300">
        <v>0</v>
      </c>
    </row>
    <row r="41" spans="1:14" s="17" customFormat="1" ht="20.25" customHeight="1" hidden="1">
      <c r="A41" s="11" t="s">
        <v>242</v>
      </c>
      <c r="B41" s="12"/>
      <c r="C41" s="13" t="s">
        <v>243</v>
      </c>
      <c r="D41" s="289">
        <v>151351</v>
      </c>
      <c r="E41" s="290">
        <f>E42+E43+E44+E45+E46</f>
        <v>0</v>
      </c>
      <c r="F41" s="296">
        <f>D41+E41</f>
        <v>151351</v>
      </c>
      <c r="G41" s="297">
        <f t="shared" si="1"/>
        <v>147513</v>
      </c>
      <c r="H41" s="298">
        <v>0</v>
      </c>
      <c r="I41" s="298">
        <v>147513</v>
      </c>
      <c r="J41" s="298">
        <v>0</v>
      </c>
      <c r="K41" s="298">
        <v>0</v>
      </c>
      <c r="L41" s="298">
        <v>0</v>
      </c>
      <c r="M41" s="298">
        <v>0</v>
      </c>
      <c r="N41" s="298">
        <v>0</v>
      </c>
    </row>
    <row r="42" spans="1:14" s="17" customFormat="1" ht="76.5" customHeight="1" hidden="1">
      <c r="A42" s="15"/>
      <c r="B42" s="15" t="s">
        <v>344</v>
      </c>
      <c r="C42" s="16" t="s">
        <v>257</v>
      </c>
      <c r="D42" s="291">
        <v>1745673</v>
      </c>
      <c r="E42" s="292">
        <v>0</v>
      </c>
      <c r="F42" s="293">
        <f>D42+E42</f>
        <v>1745673</v>
      </c>
      <c r="G42" s="297">
        <f t="shared" si="1"/>
        <v>0</v>
      </c>
      <c r="H42" s="300">
        <v>0</v>
      </c>
      <c r="I42" s="300">
        <v>0</v>
      </c>
      <c r="J42" s="300">
        <v>0</v>
      </c>
      <c r="K42" s="300">
        <v>0</v>
      </c>
      <c r="L42" s="300">
        <v>0</v>
      </c>
      <c r="M42" s="300">
        <v>0</v>
      </c>
      <c r="N42" s="300">
        <v>0</v>
      </c>
    </row>
    <row r="43" spans="1:14" s="17" customFormat="1" ht="12.75" customHeight="1" hidden="1">
      <c r="A43" s="15"/>
      <c r="B43" s="15" t="s">
        <v>244</v>
      </c>
      <c r="C43" s="16" t="s">
        <v>245</v>
      </c>
      <c r="D43" s="291">
        <v>139351</v>
      </c>
      <c r="E43" s="292">
        <v>0</v>
      </c>
      <c r="F43" s="293">
        <f>D43+E43</f>
        <v>139351</v>
      </c>
      <c r="G43" s="297">
        <f t="shared" si="1"/>
        <v>-3838</v>
      </c>
      <c r="H43" s="300">
        <v>0</v>
      </c>
      <c r="I43" s="300">
        <v>-3838</v>
      </c>
      <c r="J43" s="300">
        <v>0</v>
      </c>
      <c r="K43" s="300">
        <v>0</v>
      </c>
      <c r="L43" s="300">
        <v>0</v>
      </c>
      <c r="M43" s="300">
        <v>0</v>
      </c>
      <c r="N43" s="300">
        <v>0</v>
      </c>
    </row>
    <row r="44" spans="1:14" s="17" customFormat="1" ht="38.25" customHeight="1" hidden="1">
      <c r="A44" s="11" t="s">
        <v>209</v>
      </c>
      <c r="B44" s="12"/>
      <c r="C44" s="13" t="s">
        <v>210</v>
      </c>
      <c r="D44" s="289">
        <v>684760</v>
      </c>
      <c r="E44" s="290">
        <f>E45+E46+E47+E48+E49</f>
        <v>0</v>
      </c>
      <c r="F44" s="296">
        <f t="shared" si="3"/>
        <v>684760</v>
      </c>
      <c r="G44" s="297">
        <f t="shared" si="1"/>
        <v>684760</v>
      </c>
      <c r="H44" s="298">
        <v>2930</v>
      </c>
      <c r="I44" s="298">
        <v>681830</v>
      </c>
      <c r="J44" s="298">
        <v>0</v>
      </c>
      <c r="K44" s="298">
        <v>0</v>
      </c>
      <c r="L44" s="298">
        <v>0</v>
      </c>
      <c r="M44" s="298">
        <v>0</v>
      </c>
      <c r="N44" s="298">
        <v>0</v>
      </c>
    </row>
    <row r="45" spans="1:14" s="17" customFormat="1" ht="12.75" customHeight="1" hidden="1">
      <c r="A45" s="15"/>
      <c r="B45" s="15" t="s">
        <v>276</v>
      </c>
      <c r="C45" s="16" t="s">
        <v>277</v>
      </c>
      <c r="D45" s="291">
        <v>9060</v>
      </c>
      <c r="E45" s="292">
        <v>0</v>
      </c>
      <c r="F45" s="293">
        <f t="shared" si="3"/>
        <v>9060</v>
      </c>
      <c r="G45" s="297">
        <f t="shared" si="1"/>
        <v>0</v>
      </c>
      <c r="H45" s="300">
        <v>-70</v>
      </c>
      <c r="I45" s="300">
        <v>70</v>
      </c>
      <c r="J45" s="300">
        <v>0</v>
      </c>
      <c r="K45" s="300">
        <v>0</v>
      </c>
      <c r="L45" s="300">
        <v>0</v>
      </c>
      <c r="M45" s="300">
        <v>0</v>
      </c>
      <c r="N45" s="300">
        <v>0</v>
      </c>
    </row>
    <row r="46" spans="1:14" s="17" customFormat="1" ht="12.75" customHeight="1" hidden="1">
      <c r="A46" s="15"/>
      <c r="B46" s="15" t="s">
        <v>351</v>
      </c>
      <c r="C46" s="16" t="s">
        <v>306</v>
      </c>
      <c r="D46" s="291">
        <v>33331</v>
      </c>
      <c r="E46" s="292">
        <v>0</v>
      </c>
      <c r="F46" s="293">
        <f t="shared" si="3"/>
        <v>33331</v>
      </c>
      <c r="G46" s="297">
        <f t="shared" si="1"/>
        <v>-469</v>
      </c>
      <c r="H46" s="300">
        <v>-469</v>
      </c>
      <c r="I46" s="300">
        <v>0</v>
      </c>
      <c r="J46" s="300">
        <v>0</v>
      </c>
      <c r="K46" s="300">
        <v>0</v>
      </c>
      <c r="L46" s="300">
        <v>0</v>
      </c>
      <c r="M46" s="300">
        <v>0</v>
      </c>
      <c r="N46" s="300">
        <v>0</v>
      </c>
    </row>
    <row r="47" spans="1:14" s="17" customFormat="1" ht="12.75" customHeight="1" hidden="1">
      <c r="A47" s="15"/>
      <c r="B47" s="15" t="s">
        <v>138</v>
      </c>
      <c r="C47" s="16" t="s">
        <v>139</v>
      </c>
      <c r="D47" s="291">
        <v>2396759</v>
      </c>
      <c r="E47" s="292">
        <v>0</v>
      </c>
      <c r="F47" s="293">
        <f t="shared" si="3"/>
        <v>2396759</v>
      </c>
      <c r="G47" s="297">
        <f t="shared" si="1"/>
        <v>-2500</v>
      </c>
      <c r="H47" s="300">
        <v>0</v>
      </c>
      <c r="I47" s="300">
        <v>-2500</v>
      </c>
      <c r="J47" s="300">
        <v>0</v>
      </c>
      <c r="K47" s="300">
        <v>2500</v>
      </c>
      <c r="L47" s="300">
        <v>0</v>
      </c>
      <c r="M47" s="300">
        <v>0</v>
      </c>
      <c r="N47" s="300">
        <v>0</v>
      </c>
    </row>
    <row r="48" spans="1:14" s="17" customFormat="1" ht="114.75" customHeight="1" hidden="1">
      <c r="A48" s="18"/>
      <c r="B48" s="18" t="s">
        <v>333</v>
      </c>
      <c r="C48" s="19" t="s">
        <v>353</v>
      </c>
      <c r="D48" s="299">
        <v>105888</v>
      </c>
      <c r="E48" s="293">
        <v>0</v>
      </c>
      <c r="F48" s="293">
        <f t="shared" si="3"/>
        <v>105888</v>
      </c>
      <c r="G48" s="297">
        <f t="shared" si="1"/>
        <v>130</v>
      </c>
      <c r="H48" s="300">
        <v>0</v>
      </c>
      <c r="I48" s="300">
        <v>130</v>
      </c>
      <c r="J48" s="300">
        <v>0</v>
      </c>
      <c r="K48" s="300">
        <v>-130</v>
      </c>
      <c r="L48" s="300">
        <v>0</v>
      </c>
      <c r="M48" s="300">
        <v>0</v>
      </c>
      <c r="N48" s="300">
        <v>0</v>
      </c>
    </row>
    <row r="49" spans="1:14" s="17" customFormat="1" ht="127.5" customHeight="1" hidden="1">
      <c r="A49" s="15"/>
      <c r="B49" s="15" t="s">
        <v>310</v>
      </c>
      <c r="C49" s="16" t="s">
        <v>349</v>
      </c>
      <c r="D49" s="291">
        <v>485706</v>
      </c>
      <c r="E49" s="292">
        <v>0</v>
      </c>
      <c r="F49" s="293">
        <f t="shared" si="3"/>
        <v>485706</v>
      </c>
      <c r="G49" s="297">
        <f t="shared" si="1"/>
        <v>0</v>
      </c>
      <c r="H49" s="300">
        <v>0</v>
      </c>
      <c r="I49" s="300">
        <v>0</v>
      </c>
      <c r="J49" s="300">
        <v>0</v>
      </c>
      <c r="K49" s="300">
        <v>3500</v>
      </c>
      <c r="L49" s="300">
        <v>0</v>
      </c>
      <c r="M49" s="300">
        <v>0</v>
      </c>
      <c r="N49" s="300">
        <v>0</v>
      </c>
    </row>
    <row r="50" spans="1:14" s="17" customFormat="1" ht="25.5" customHeight="1" hidden="1">
      <c r="A50" s="11" t="s">
        <v>258</v>
      </c>
      <c r="B50" s="12"/>
      <c r="C50" s="13" t="s">
        <v>241</v>
      </c>
      <c r="D50" s="289">
        <v>363547</v>
      </c>
      <c r="E50" s="290">
        <f>E51</f>
        <v>0</v>
      </c>
      <c r="F50" s="296">
        <f aca="true" t="shared" si="4" ref="F50:F62">D50+E50</f>
        <v>363547</v>
      </c>
      <c r="G50" s="297">
        <f t="shared" si="1"/>
        <v>298894</v>
      </c>
      <c r="H50" s="298">
        <v>262568</v>
      </c>
      <c r="I50" s="298">
        <v>36326</v>
      </c>
      <c r="J50" s="298">
        <v>0</v>
      </c>
      <c r="K50" s="298">
        <v>65165</v>
      </c>
      <c r="L50" s="298">
        <v>0</v>
      </c>
      <c r="M50" s="298">
        <v>0</v>
      </c>
      <c r="N50" s="298">
        <v>0</v>
      </c>
    </row>
    <row r="51" spans="1:14" s="17" customFormat="1" ht="38.25" customHeight="1" hidden="1">
      <c r="A51" s="12"/>
      <c r="B51" s="15" t="s">
        <v>269</v>
      </c>
      <c r="C51" s="16" t="s">
        <v>348</v>
      </c>
      <c r="D51" s="291">
        <v>51181</v>
      </c>
      <c r="E51" s="292">
        <v>0</v>
      </c>
      <c r="F51" s="293">
        <f t="shared" si="4"/>
        <v>51181</v>
      </c>
      <c r="G51" s="297">
        <f t="shared" si="1"/>
        <v>0</v>
      </c>
      <c r="H51" s="300">
        <v>0</v>
      </c>
      <c r="I51" s="300">
        <v>0</v>
      </c>
      <c r="J51" s="300">
        <v>0</v>
      </c>
      <c r="K51" s="300">
        <v>512</v>
      </c>
      <c r="L51" s="300">
        <v>0</v>
      </c>
      <c r="M51" s="300">
        <v>0</v>
      </c>
      <c r="N51" s="300">
        <v>0</v>
      </c>
    </row>
    <row r="52" spans="1:14" s="17" customFormat="1" ht="12.75" customHeight="1" hidden="1">
      <c r="A52" s="11" t="s">
        <v>254</v>
      </c>
      <c r="B52" s="12"/>
      <c r="C52" s="13" t="s">
        <v>255</v>
      </c>
      <c r="D52" s="289">
        <v>1049693</v>
      </c>
      <c r="E52" s="290">
        <f>E53</f>
        <v>0</v>
      </c>
      <c r="F52" s="296">
        <f t="shared" si="4"/>
        <v>1049693</v>
      </c>
      <c r="G52" s="297">
        <f t="shared" si="1"/>
        <v>472979</v>
      </c>
      <c r="H52" s="298">
        <v>383225</v>
      </c>
      <c r="I52" s="298">
        <v>89754</v>
      </c>
      <c r="J52" s="298">
        <v>0</v>
      </c>
      <c r="K52" s="298">
        <v>577704</v>
      </c>
      <c r="L52" s="298">
        <v>0</v>
      </c>
      <c r="M52" s="298">
        <v>0</v>
      </c>
      <c r="N52" s="298">
        <v>0</v>
      </c>
    </row>
    <row r="53" spans="1:14" s="17" customFormat="1" ht="114.75" customHeight="1" hidden="1">
      <c r="A53" s="12"/>
      <c r="B53" s="15" t="s">
        <v>267</v>
      </c>
      <c r="C53" s="16" t="s">
        <v>268</v>
      </c>
      <c r="D53" s="291">
        <v>19142</v>
      </c>
      <c r="E53" s="292">
        <v>0</v>
      </c>
      <c r="F53" s="293">
        <f t="shared" si="4"/>
        <v>19142</v>
      </c>
      <c r="G53" s="297">
        <f t="shared" si="1"/>
        <v>990</v>
      </c>
      <c r="H53" s="300">
        <v>0</v>
      </c>
      <c r="I53" s="300">
        <v>990</v>
      </c>
      <c r="J53" s="300">
        <v>0</v>
      </c>
      <c r="K53" s="300">
        <v>0</v>
      </c>
      <c r="L53" s="300">
        <v>0</v>
      </c>
      <c r="M53" s="300">
        <v>0</v>
      </c>
      <c r="N53" s="300">
        <v>0</v>
      </c>
    </row>
    <row r="54" spans="1:14" s="17" customFormat="1" ht="12.75" customHeight="1" hidden="1">
      <c r="A54" s="12"/>
      <c r="B54" s="15" t="s">
        <v>281</v>
      </c>
      <c r="C54" s="16" t="s">
        <v>282</v>
      </c>
      <c r="D54" s="291">
        <v>163796</v>
      </c>
      <c r="E54" s="292">
        <v>0</v>
      </c>
      <c r="F54" s="293">
        <f>D54+E54</f>
        <v>163796</v>
      </c>
      <c r="G54" s="297">
        <f t="shared" si="1"/>
        <v>0</v>
      </c>
      <c r="H54" s="300">
        <v>0</v>
      </c>
      <c r="I54" s="300">
        <v>0</v>
      </c>
      <c r="J54" s="300">
        <v>0</v>
      </c>
      <c r="K54" s="300">
        <v>9000</v>
      </c>
      <c r="L54" s="300">
        <v>0</v>
      </c>
      <c r="M54" s="300">
        <v>0</v>
      </c>
      <c r="N54" s="300">
        <v>0</v>
      </c>
    </row>
    <row r="55" spans="1:14" s="17" customFormat="1" ht="12.75" customHeight="1" hidden="1">
      <c r="A55" s="11" t="s">
        <v>254</v>
      </c>
      <c r="B55" s="12"/>
      <c r="C55" s="13" t="s">
        <v>255</v>
      </c>
      <c r="D55" s="289">
        <v>1010613</v>
      </c>
      <c r="E55" s="290">
        <f>E56</f>
        <v>0</v>
      </c>
      <c r="F55" s="296">
        <f t="shared" si="4"/>
        <v>1010613</v>
      </c>
      <c r="G55" s="297">
        <f t="shared" si="1"/>
        <v>416002</v>
      </c>
      <c r="H55" s="298">
        <v>346079</v>
      </c>
      <c r="I55" s="298">
        <v>69923</v>
      </c>
      <c r="J55" s="298">
        <v>0</v>
      </c>
      <c r="K55" s="298">
        <v>629730</v>
      </c>
      <c r="L55" s="298">
        <v>0</v>
      </c>
      <c r="M55" s="298">
        <v>0</v>
      </c>
      <c r="N55" s="298">
        <v>0</v>
      </c>
    </row>
    <row r="56" spans="1:14" s="17" customFormat="1" ht="12.75" customHeight="1" hidden="1">
      <c r="A56" s="12"/>
      <c r="B56" s="15" t="s">
        <v>281</v>
      </c>
      <c r="C56" s="16" t="s">
        <v>282</v>
      </c>
      <c r="D56" s="291">
        <v>168283</v>
      </c>
      <c r="E56" s="292">
        <v>0</v>
      </c>
      <c r="F56" s="293">
        <f t="shared" si="4"/>
        <v>168283</v>
      </c>
      <c r="G56" s="297">
        <f t="shared" si="1"/>
        <v>0</v>
      </c>
      <c r="H56" s="300">
        <v>0</v>
      </c>
      <c r="I56" s="300">
        <v>0</v>
      </c>
      <c r="J56" s="300">
        <v>0</v>
      </c>
      <c r="K56" s="300">
        <v>35119</v>
      </c>
      <c r="L56" s="300">
        <v>0</v>
      </c>
      <c r="M56" s="300">
        <v>0</v>
      </c>
      <c r="N56" s="300">
        <v>0</v>
      </c>
    </row>
    <row r="57" spans="1:14" s="17" customFormat="1" ht="12.75" customHeight="1" hidden="1">
      <c r="A57" s="11" t="s">
        <v>338</v>
      </c>
      <c r="B57" s="12"/>
      <c r="C57" s="13" t="s">
        <v>339</v>
      </c>
      <c r="D57" s="289">
        <v>6087264</v>
      </c>
      <c r="E57" s="290">
        <f>E58+E59+E60</f>
        <v>0</v>
      </c>
      <c r="F57" s="296">
        <f t="shared" si="4"/>
        <v>6087264</v>
      </c>
      <c r="G57" s="297">
        <f t="shared" si="1"/>
        <v>191386</v>
      </c>
      <c r="H57" s="298">
        <v>159705</v>
      </c>
      <c r="I57" s="298">
        <v>31681</v>
      </c>
      <c r="J57" s="298">
        <v>0</v>
      </c>
      <c r="K57" s="298">
        <v>5941064</v>
      </c>
      <c r="L57" s="298">
        <v>0</v>
      </c>
      <c r="M57" s="298">
        <v>0</v>
      </c>
      <c r="N57" s="298">
        <v>0</v>
      </c>
    </row>
    <row r="58" spans="1:14" s="17" customFormat="1" ht="12.75" customHeight="1" hidden="1">
      <c r="A58" s="15"/>
      <c r="B58" s="15" t="s">
        <v>343</v>
      </c>
      <c r="C58" s="16" t="s">
        <v>336</v>
      </c>
      <c r="D58" s="291">
        <v>4420000</v>
      </c>
      <c r="E58" s="292">
        <v>0</v>
      </c>
      <c r="F58" s="293">
        <f>D58+E58</f>
        <v>4420000</v>
      </c>
      <c r="G58" s="297">
        <f t="shared" si="1"/>
        <v>-300</v>
      </c>
      <c r="H58" s="300">
        <v>-100</v>
      </c>
      <c r="I58" s="300">
        <v>-200</v>
      </c>
      <c r="J58" s="300">
        <v>0</v>
      </c>
      <c r="K58" s="300">
        <v>-19700</v>
      </c>
      <c r="L58" s="300">
        <v>0</v>
      </c>
      <c r="M58" s="300">
        <v>0</v>
      </c>
      <c r="N58" s="300">
        <v>0</v>
      </c>
    </row>
    <row r="59" spans="1:14" s="17" customFormat="1" ht="76.5" customHeight="1" hidden="1">
      <c r="A59" s="12"/>
      <c r="B59" s="15" t="s">
        <v>344</v>
      </c>
      <c r="C59" s="16" t="s">
        <v>257</v>
      </c>
      <c r="D59" s="291">
        <v>1618000</v>
      </c>
      <c r="E59" s="292">
        <v>0</v>
      </c>
      <c r="F59" s="293">
        <f t="shared" si="4"/>
        <v>1618000</v>
      </c>
      <c r="G59" s="297">
        <f t="shared" si="1"/>
        <v>0</v>
      </c>
      <c r="H59" s="300">
        <v>0</v>
      </c>
      <c r="I59" s="300">
        <v>0</v>
      </c>
      <c r="J59" s="300">
        <v>0</v>
      </c>
      <c r="K59" s="300">
        <v>65000</v>
      </c>
      <c r="L59" s="300">
        <v>0</v>
      </c>
      <c r="M59" s="300">
        <v>0</v>
      </c>
      <c r="N59" s="300">
        <v>0</v>
      </c>
    </row>
    <row r="60" spans="1:14" s="17" customFormat="1" ht="12.75" customHeight="1" hidden="1">
      <c r="A60" s="12"/>
      <c r="B60" s="15" t="s">
        <v>345</v>
      </c>
      <c r="C60" s="16" t="s">
        <v>346</v>
      </c>
      <c r="D60" s="291">
        <v>0</v>
      </c>
      <c r="E60" s="292">
        <v>0</v>
      </c>
      <c r="F60" s="293">
        <f t="shared" si="4"/>
        <v>0</v>
      </c>
      <c r="G60" s="297">
        <f t="shared" si="1"/>
        <v>186</v>
      </c>
      <c r="H60" s="300">
        <v>118</v>
      </c>
      <c r="I60" s="300">
        <v>68</v>
      </c>
      <c r="J60" s="300">
        <v>0</v>
      </c>
      <c r="K60" s="300">
        <v>0</v>
      </c>
      <c r="L60" s="300">
        <v>0</v>
      </c>
      <c r="M60" s="300">
        <v>0</v>
      </c>
      <c r="N60" s="300">
        <v>0</v>
      </c>
    </row>
    <row r="61" spans="1:14" s="17" customFormat="1" ht="12.75" customHeight="1" hidden="1">
      <c r="A61" s="11" t="s">
        <v>242</v>
      </c>
      <c r="B61" s="12"/>
      <c r="C61" s="13" t="s">
        <v>243</v>
      </c>
      <c r="D61" s="289">
        <v>259596</v>
      </c>
      <c r="E61" s="290">
        <f>E62</f>
        <v>0</v>
      </c>
      <c r="F61" s="296">
        <f t="shared" si="4"/>
        <v>259596</v>
      </c>
      <c r="G61" s="297">
        <f t="shared" si="1"/>
        <v>227596</v>
      </c>
      <c r="H61" s="298">
        <v>0</v>
      </c>
      <c r="I61" s="298">
        <v>227596</v>
      </c>
      <c r="J61" s="298">
        <v>0</v>
      </c>
      <c r="K61" s="298">
        <v>0</v>
      </c>
      <c r="L61" s="298">
        <v>0</v>
      </c>
      <c r="M61" s="298">
        <v>0</v>
      </c>
      <c r="N61" s="298">
        <v>0</v>
      </c>
    </row>
    <row r="62" spans="1:14" s="17" customFormat="1" ht="12.75" customHeight="1" hidden="1">
      <c r="A62" s="12"/>
      <c r="B62" s="15" t="s">
        <v>244</v>
      </c>
      <c r="C62" s="16" t="s">
        <v>245</v>
      </c>
      <c r="D62" s="291">
        <v>135759</v>
      </c>
      <c r="E62" s="292">
        <v>0</v>
      </c>
      <c r="F62" s="293">
        <f t="shared" si="4"/>
        <v>135759</v>
      </c>
      <c r="G62" s="297">
        <f t="shared" si="1"/>
        <v>-32000</v>
      </c>
      <c r="H62" s="300">
        <v>0</v>
      </c>
      <c r="I62" s="300">
        <v>-32000</v>
      </c>
      <c r="J62" s="300">
        <v>0</v>
      </c>
      <c r="K62" s="300">
        <v>0</v>
      </c>
      <c r="L62" s="300">
        <v>0</v>
      </c>
      <c r="M62" s="300">
        <v>0</v>
      </c>
      <c r="N62" s="300">
        <v>0</v>
      </c>
    </row>
    <row r="63" spans="1:14" s="17" customFormat="1" ht="12.75" customHeight="1" hidden="1">
      <c r="A63" s="11" t="s">
        <v>62</v>
      </c>
      <c r="B63" s="12"/>
      <c r="C63" s="13" t="s">
        <v>132</v>
      </c>
      <c r="D63" s="289">
        <v>12185727</v>
      </c>
      <c r="E63" s="290">
        <f>E64+E65+E66</f>
        <v>0</v>
      </c>
      <c r="F63" s="296">
        <f aca="true" t="shared" si="5" ref="F63:F69">D63+E63</f>
        <v>12185727</v>
      </c>
      <c r="G63" s="297">
        <f t="shared" si="1"/>
        <v>11319290</v>
      </c>
      <c r="H63" s="298">
        <v>8822157</v>
      </c>
      <c r="I63" s="298">
        <v>2497133</v>
      </c>
      <c r="J63" s="298">
        <v>437665</v>
      </c>
      <c r="K63" s="298">
        <v>430372</v>
      </c>
      <c r="L63" s="298">
        <v>0</v>
      </c>
      <c r="M63" s="298">
        <v>0</v>
      </c>
      <c r="N63" s="298">
        <v>0</v>
      </c>
    </row>
    <row r="64" spans="1:14" s="17" customFormat="1" ht="12.75" customHeight="1" hidden="1">
      <c r="A64" s="12"/>
      <c r="B64" s="15" t="s">
        <v>136</v>
      </c>
      <c r="C64" s="16" t="s">
        <v>137</v>
      </c>
      <c r="D64" s="291">
        <v>6006345</v>
      </c>
      <c r="E64" s="292">
        <v>0</v>
      </c>
      <c r="F64" s="293">
        <f t="shared" si="5"/>
        <v>6006345</v>
      </c>
      <c r="G64" s="297">
        <f t="shared" si="1"/>
        <v>1600</v>
      </c>
      <c r="H64" s="300">
        <v>0</v>
      </c>
      <c r="I64" s="300">
        <v>1600</v>
      </c>
      <c r="J64" s="300">
        <v>0</v>
      </c>
      <c r="K64" s="300">
        <v>0</v>
      </c>
      <c r="L64" s="300">
        <v>0</v>
      </c>
      <c r="M64" s="300">
        <v>0</v>
      </c>
      <c r="N64" s="300">
        <v>0</v>
      </c>
    </row>
    <row r="65" spans="1:14" s="17" customFormat="1" ht="12.75" customHeight="1" hidden="1">
      <c r="A65" s="12"/>
      <c r="B65" s="15" t="s">
        <v>138</v>
      </c>
      <c r="C65" s="16" t="s">
        <v>139</v>
      </c>
      <c r="D65" s="291">
        <v>2347499</v>
      </c>
      <c r="E65" s="292">
        <v>0</v>
      </c>
      <c r="F65" s="293">
        <f t="shared" si="5"/>
        <v>2347499</v>
      </c>
      <c r="G65" s="297">
        <f t="shared" si="1"/>
        <v>30630</v>
      </c>
      <c r="H65" s="300">
        <v>0</v>
      </c>
      <c r="I65" s="300">
        <v>30630</v>
      </c>
      <c r="J65" s="300">
        <v>0</v>
      </c>
      <c r="K65" s="300">
        <v>0</v>
      </c>
      <c r="L65" s="300">
        <v>0</v>
      </c>
      <c r="M65" s="300">
        <v>0</v>
      </c>
      <c r="N65" s="300">
        <v>0</v>
      </c>
    </row>
    <row r="66" spans="1:14" s="17" customFormat="1" ht="127.5" customHeight="1" hidden="1">
      <c r="A66" s="12"/>
      <c r="B66" s="15" t="s">
        <v>310</v>
      </c>
      <c r="C66" s="16" t="s">
        <v>349</v>
      </c>
      <c r="D66" s="291">
        <v>481962</v>
      </c>
      <c r="E66" s="292">
        <v>0</v>
      </c>
      <c r="F66" s="293">
        <f t="shared" si="5"/>
        <v>481962</v>
      </c>
      <c r="G66" s="297">
        <f t="shared" si="1"/>
        <v>1244</v>
      </c>
      <c r="H66" s="300">
        <v>0</v>
      </c>
      <c r="I66" s="300">
        <v>1244</v>
      </c>
      <c r="J66" s="300">
        <v>0</v>
      </c>
      <c r="K66" s="300">
        <v>0</v>
      </c>
      <c r="L66" s="300">
        <v>0</v>
      </c>
      <c r="M66" s="300">
        <v>0</v>
      </c>
      <c r="N66" s="300">
        <v>0</v>
      </c>
    </row>
    <row r="67" spans="1:14" s="17" customFormat="1" ht="38.25" customHeight="1" hidden="1">
      <c r="A67" s="11" t="s">
        <v>209</v>
      </c>
      <c r="B67" s="12"/>
      <c r="C67" s="13" t="s">
        <v>210</v>
      </c>
      <c r="D67" s="289">
        <v>625560</v>
      </c>
      <c r="E67" s="290">
        <f>E68</f>
        <v>0</v>
      </c>
      <c r="F67" s="296">
        <f t="shared" si="5"/>
        <v>625560</v>
      </c>
      <c r="G67" s="297">
        <f t="shared" si="1"/>
        <v>645560</v>
      </c>
      <c r="H67" s="298">
        <v>0</v>
      </c>
      <c r="I67" s="298">
        <v>645560</v>
      </c>
      <c r="J67" s="298">
        <v>0</v>
      </c>
      <c r="K67" s="298">
        <v>0</v>
      </c>
      <c r="L67" s="298">
        <v>0</v>
      </c>
      <c r="M67" s="298">
        <v>0</v>
      </c>
      <c r="N67" s="298">
        <v>0</v>
      </c>
    </row>
    <row r="68" spans="1:14" s="17" customFormat="1" ht="25.5" customHeight="1" hidden="1">
      <c r="A68" s="12"/>
      <c r="B68" s="15" t="s">
        <v>211</v>
      </c>
      <c r="C68" s="16" t="s">
        <v>212</v>
      </c>
      <c r="D68" s="291">
        <v>432400</v>
      </c>
      <c r="E68" s="292">
        <v>0</v>
      </c>
      <c r="F68" s="293">
        <f t="shared" si="5"/>
        <v>432400</v>
      </c>
      <c r="G68" s="297">
        <f t="shared" si="1"/>
        <v>20000</v>
      </c>
      <c r="H68" s="300">
        <v>0</v>
      </c>
      <c r="I68" s="300">
        <v>20000</v>
      </c>
      <c r="J68" s="300">
        <v>0</v>
      </c>
      <c r="K68" s="300">
        <v>0</v>
      </c>
      <c r="L68" s="300">
        <v>0</v>
      </c>
      <c r="M68" s="300">
        <v>0</v>
      </c>
      <c r="N68" s="300">
        <v>0</v>
      </c>
    </row>
    <row r="69" spans="1:14" s="17" customFormat="1" ht="12.75" customHeight="1" hidden="1">
      <c r="A69" s="12" t="s">
        <v>62</v>
      </c>
      <c r="B69" s="12"/>
      <c r="C69" s="13" t="s">
        <v>132</v>
      </c>
      <c r="D69" s="289">
        <v>11312414</v>
      </c>
      <c r="E69" s="290">
        <f>E70+E71+E72</f>
        <v>0</v>
      </c>
      <c r="F69" s="296">
        <f t="shared" si="5"/>
        <v>11312414</v>
      </c>
      <c r="G69" s="297">
        <f aca="true" t="shared" si="6" ref="G69:G90">H69+I69</f>
        <v>10332638</v>
      </c>
      <c r="H69" s="298">
        <v>7849488</v>
      </c>
      <c r="I69" s="298">
        <v>2483150</v>
      </c>
      <c r="J69" s="298">
        <v>434358</v>
      </c>
      <c r="K69" s="298">
        <v>422488</v>
      </c>
      <c r="L69" s="298">
        <v>49015</v>
      </c>
      <c r="M69" s="298">
        <v>0</v>
      </c>
      <c r="N69" s="298">
        <v>0</v>
      </c>
    </row>
    <row r="70" spans="1:14" s="17" customFormat="1" ht="25.5" customHeight="1" hidden="1">
      <c r="A70" s="12"/>
      <c r="B70" s="15" t="s">
        <v>261</v>
      </c>
      <c r="C70" s="16" t="s">
        <v>262</v>
      </c>
      <c r="D70" s="291">
        <v>1462232</v>
      </c>
      <c r="E70" s="292">
        <v>0</v>
      </c>
      <c r="F70" s="293">
        <f aca="true" t="shared" si="7" ref="F70:F80">D70+E70</f>
        <v>1462232</v>
      </c>
      <c r="G70" s="297">
        <f t="shared" si="6"/>
        <v>0</v>
      </c>
      <c r="H70" s="300">
        <v>0</v>
      </c>
      <c r="I70" s="300">
        <v>0</v>
      </c>
      <c r="J70" s="300">
        <v>0</v>
      </c>
      <c r="K70" s="300">
        <v>0</v>
      </c>
      <c r="L70" s="300">
        <v>0</v>
      </c>
      <c r="M70" s="300">
        <v>0</v>
      </c>
      <c r="N70" s="300">
        <v>0</v>
      </c>
    </row>
    <row r="71" spans="1:14" s="17" customFormat="1" ht="12.75" customHeight="1" hidden="1">
      <c r="A71" s="15"/>
      <c r="B71" s="15" t="s">
        <v>63</v>
      </c>
      <c r="C71" s="16" t="s">
        <v>208</v>
      </c>
      <c r="D71" s="291">
        <v>900735</v>
      </c>
      <c r="E71" s="292">
        <v>0</v>
      </c>
      <c r="F71" s="293">
        <f>D71+E71</f>
        <v>900735</v>
      </c>
      <c r="G71" s="297">
        <f t="shared" si="6"/>
        <v>0</v>
      </c>
      <c r="H71" s="300">
        <v>0</v>
      </c>
      <c r="I71" s="300">
        <v>0</v>
      </c>
      <c r="J71" s="300">
        <v>0</v>
      </c>
      <c r="K71" s="300">
        <v>0</v>
      </c>
      <c r="L71" s="300">
        <v>0</v>
      </c>
      <c r="M71" s="300">
        <v>0</v>
      </c>
      <c r="N71" s="300">
        <v>0</v>
      </c>
    </row>
    <row r="72" spans="1:14" s="17" customFormat="1" ht="114.75" customHeight="1" hidden="1">
      <c r="A72" s="15"/>
      <c r="B72" s="15" t="s">
        <v>333</v>
      </c>
      <c r="C72" s="16" t="s">
        <v>358</v>
      </c>
      <c r="D72" s="291">
        <v>91697</v>
      </c>
      <c r="E72" s="292">
        <v>0</v>
      </c>
      <c r="F72" s="293">
        <f>D72+E72</f>
        <v>91697</v>
      </c>
      <c r="G72" s="297">
        <f t="shared" si="6"/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  <c r="M72" s="300">
        <v>0</v>
      </c>
      <c r="N72" s="300">
        <v>0</v>
      </c>
    </row>
    <row r="73" spans="1:14" s="17" customFormat="1" ht="12.75" customHeight="1" hidden="1">
      <c r="A73" s="15"/>
      <c r="B73" s="15" t="s">
        <v>283</v>
      </c>
      <c r="C73" s="16" t="s">
        <v>284</v>
      </c>
      <c r="D73" s="291">
        <v>376693</v>
      </c>
      <c r="E73" s="292">
        <v>0</v>
      </c>
      <c r="F73" s="293">
        <f>D73+E73</f>
        <v>376693</v>
      </c>
      <c r="G73" s="297">
        <f t="shared" si="6"/>
        <v>-200</v>
      </c>
      <c r="H73" s="300">
        <v>0</v>
      </c>
      <c r="I73" s="300">
        <v>-200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</row>
    <row r="74" spans="1:14" s="17" customFormat="1" ht="25.5" customHeight="1" hidden="1">
      <c r="A74" s="15"/>
      <c r="B74" s="15" t="s">
        <v>341</v>
      </c>
      <c r="C74" s="16" t="s">
        <v>342</v>
      </c>
      <c r="D74" s="291">
        <v>38000</v>
      </c>
      <c r="E74" s="292">
        <v>0</v>
      </c>
      <c r="F74" s="293">
        <f t="shared" si="7"/>
        <v>38000</v>
      </c>
      <c r="G74" s="297">
        <f t="shared" si="6"/>
        <v>0</v>
      </c>
      <c r="H74" s="300">
        <v>0</v>
      </c>
      <c r="I74" s="300">
        <v>0</v>
      </c>
      <c r="J74" s="300">
        <v>0</v>
      </c>
      <c r="K74" s="300">
        <v>-2000</v>
      </c>
      <c r="L74" s="300">
        <v>0</v>
      </c>
      <c r="M74" s="300">
        <v>0</v>
      </c>
      <c r="N74" s="300">
        <v>0</v>
      </c>
    </row>
    <row r="75" spans="1:14" s="17" customFormat="1" ht="12.75" customHeight="1" hidden="1">
      <c r="A75" s="12" t="s">
        <v>338</v>
      </c>
      <c r="B75" s="12"/>
      <c r="C75" s="13" t="s">
        <v>339</v>
      </c>
      <c r="D75" s="289">
        <v>5905020</v>
      </c>
      <c r="E75" s="290">
        <f>E76+E78+E81</f>
        <v>0</v>
      </c>
      <c r="F75" s="296">
        <f t="shared" si="7"/>
        <v>5905020</v>
      </c>
      <c r="G75" s="297">
        <f t="shared" si="6"/>
        <v>173026</v>
      </c>
      <c r="H75" s="298">
        <v>140598</v>
      </c>
      <c r="I75" s="298">
        <v>32428</v>
      </c>
      <c r="J75" s="298">
        <v>0</v>
      </c>
      <c r="K75" s="298">
        <v>5732037</v>
      </c>
      <c r="L75" s="298">
        <v>0</v>
      </c>
      <c r="M75" s="298">
        <v>0</v>
      </c>
      <c r="N75" s="298">
        <v>0</v>
      </c>
    </row>
    <row r="76" spans="1:14" s="17" customFormat="1" ht="12.75" customHeight="1" hidden="1">
      <c r="A76" s="12"/>
      <c r="B76" s="15" t="s">
        <v>343</v>
      </c>
      <c r="C76" s="16" t="s">
        <v>336</v>
      </c>
      <c r="D76" s="291">
        <v>4284505</v>
      </c>
      <c r="E76" s="292">
        <v>0</v>
      </c>
      <c r="F76" s="293">
        <f t="shared" si="7"/>
        <v>4284505</v>
      </c>
      <c r="G76" s="297">
        <f t="shared" si="6"/>
        <v>-415</v>
      </c>
      <c r="H76" s="300">
        <v>0</v>
      </c>
      <c r="I76" s="300">
        <v>-415</v>
      </c>
      <c r="J76" s="300">
        <v>0</v>
      </c>
      <c r="K76" s="300">
        <v>-585</v>
      </c>
      <c r="L76" s="300">
        <v>0</v>
      </c>
      <c r="M76" s="300">
        <v>0</v>
      </c>
      <c r="N76" s="300">
        <v>0</v>
      </c>
    </row>
    <row r="77" spans="1:14" s="17" customFormat="1" ht="12.75" customHeight="1" hidden="1">
      <c r="A77" s="12"/>
      <c r="B77" s="15" t="s">
        <v>335</v>
      </c>
      <c r="C77" s="16" t="s">
        <v>336</v>
      </c>
      <c r="D77" s="291">
        <v>3144557</v>
      </c>
      <c r="E77" s="292">
        <v>0</v>
      </c>
      <c r="F77" s="293">
        <f>D77+E77</f>
        <v>3144557</v>
      </c>
      <c r="G77" s="297">
        <f t="shared" si="6"/>
        <v>8391</v>
      </c>
      <c r="H77" s="300">
        <v>868</v>
      </c>
      <c r="I77" s="300">
        <v>7523</v>
      </c>
      <c r="J77" s="300">
        <v>0</v>
      </c>
      <c r="K77" s="300">
        <v>327122</v>
      </c>
      <c r="L77" s="300">
        <v>0</v>
      </c>
      <c r="M77" s="300">
        <v>0</v>
      </c>
      <c r="N77" s="300">
        <v>0</v>
      </c>
    </row>
    <row r="78" spans="1:14" s="17" customFormat="1" ht="76.5" customHeight="1" hidden="1">
      <c r="A78" s="12"/>
      <c r="B78" s="15" t="s">
        <v>344</v>
      </c>
      <c r="C78" s="16" t="s">
        <v>257</v>
      </c>
      <c r="D78" s="291">
        <v>1577191</v>
      </c>
      <c r="E78" s="292">
        <v>0</v>
      </c>
      <c r="F78" s="293">
        <f t="shared" si="7"/>
        <v>1577191</v>
      </c>
      <c r="G78" s="297">
        <f t="shared" si="6"/>
        <v>30</v>
      </c>
      <c r="H78" s="300">
        <v>30</v>
      </c>
      <c r="I78" s="300">
        <v>0</v>
      </c>
      <c r="J78" s="300">
        <v>0</v>
      </c>
      <c r="K78" s="300">
        <v>970</v>
      </c>
      <c r="L78" s="300">
        <v>0</v>
      </c>
      <c r="M78" s="300">
        <v>0</v>
      </c>
      <c r="N78" s="300">
        <v>0</v>
      </c>
    </row>
    <row r="79" spans="1:14" s="17" customFormat="1" ht="114.75" customHeight="1" hidden="1">
      <c r="A79" s="12"/>
      <c r="B79" s="15" t="s">
        <v>267</v>
      </c>
      <c r="C79" s="16" t="s">
        <v>268</v>
      </c>
      <c r="D79" s="291">
        <v>17057</v>
      </c>
      <c r="E79" s="292">
        <v>0</v>
      </c>
      <c r="F79" s="293">
        <f t="shared" si="7"/>
        <v>17057</v>
      </c>
      <c r="G79" s="297">
        <f t="shared" si="6"/>
        <v>379</v>
      </c>
      <c r="H79" s="300">
        <v>0</v>
      </c>
      <c r="I79" s="300">
        <v>379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</row>
    <row r="80" spans="1:14" s="17" customFormat="1" ht="12.75" customHeight="1" hidden="1">
      <c r="A80" s="12"/>
      <c r="B80" s="15" t="s">
        <v>281</v>
      </c>
      <c r="C80" s="16" t="s">
        <v>282</v>
      </c>
      <c r="D80" s="291">
        <v>189035</v>
      </c>
      <c r="E80" s="292">
        <v>0</v>
      </c>
      <c r="F80" s="293">
        <f t="shared" si="7"/>
        <v>189035</v>
      </c>
      <c r="G80" s="297">
        <f t="shared" si="6"/>
        <v>0</v>
      </c>
      <c r="H80" s="300">
        <v>0</v>
      </c>
      <c r="I80" s="300">
        <v>0</v>
      </c>
      <c r="J80" s="300">
        <v>0</v>
      </c>
      <c r="K80" s="300">
        <v>4210</v>
      </c>
      <c r="L80" s="300">
        <v>0</v>
      </c>
      <c r="M80" s="300">
        <v>0</v>
      </c>
      <c r="N80" s="300">
        <v>0</v>
      </c>
    </row>
    <row r="81" spans="1:14" s="17" customFormat="1" ht="12.75" customHeight="1" hidden="1">
      <c r="A81" s="15"/>
      <c r="B81" s="15" t="s">
        <v>345</v>
      </c>
      <c r="C81" s="16" t="s">
        <v>346</v>
      </c>
      <c r="D81" s="291">
        <v>0</v>
      </c>
      <c r="E81" s="292">
        <v>0</v>
      </c>
      <c r="F81" s="293">
        <f aca="true" t="shared" si="8" ref="F81:F93">D81+E81</f>
        <v>0</v>
      </c>
      <c r="G81" s="297">
        <f t="shared" si="6"/>
        <v>43</v>
      </c>
      <c r="H81" s="300">
        <v>29</v>
      </c>
      <c r="I81" s="300">
        <v>14</v>
      </c>
      <c r="J81" s="300">
        <v>0</v>
      </c>
      <c r="K81" s="300">
        <v>0</v>
      </c>
      <c r="L81" s="300">
        <v>0</v>
      </c>
      <c r="M81" s="300">
        <v>0</v>
      </c>
      <c r="N81" s="300">
        <v>0</v>
      </c>
    </row>
    <row r="82" spans="1:14" s="17" customFormat="1" ht="25.5" customHeight="1" hidden="1">
      <c r="A82" s="12" t="s">
        <v>258</v>
      </c>
      <c r="B82" s="12"/>
      <c r="C82" s="13" t="s">
        <v>241</v>
      </c>
      <c r="D82" s="289">
        <v>358347</v>
      </c>
      <c r="E82" s="290">
        <f>E83</f>
        <v>0</v>
      </c>
      <c r="F82" s="296">
        <f t="shared" si="8"/>
        <v>358347</v>
      </c>
      <c r="G82" s="297">
        <f t="shared" si="6"/>
        <v>294715</v>
      </c>
      <c r="H82" s="298">
        <v>258389</v>
      </c>
      <c r="I82" s="298">
        <v>36326</v>
      </c>
      <c r="J82" s="298">
        <v>0</v>
      </c>
      <c r="K82" s="298">
        <v>65653</v>
      </c>
      <c r="L82" s="298">
        <v>0</v>
      </c>
      <c r="M82" s="298">
        <v>0</v>
      </c>
      <c r="N82" s="298">
        <v>0</v>
      </c>
    </row>
    <row r="83" spans="1:14" s="17" customFormat="1" ht="38.25" customHeight="1" hidden="1">
      <c r="A83" s="12"/>
      <c r="B83" s="15" t="s">
        <v>269</v>
      </c>
      <c r="C83" s="16" t="s">
        <v>348</v>
      </c>
      <c r="D83" s="291">
        <v>50160</v>
      </c>
      <c r="E83" s="292">
        <v>0</v>
      </c>
      <c r="F83" s="293">
        <f t="shared" si="8"/>
        <v>50160</v>
      </c>
      <c r="G83" s="297">
        <f t="shared" si="6"/>
        <v>0</v>
      </c>
      <c r="H83" s="300">
        <v>0</v>
      </c>
      <c r="I83" s="300">
        <v>0</v>
      </c>
      <c r="J83" s="300">
        <v>0</v>
      </c>
      <c r="K83" s="300">
        <v>0</v>
      </c>
      <c r="L83" s="300">
        <v>0</v>
      </c>
      <c r="M83" s="300">
        <v>0</v>
      </c>
      <c r="N83" s="300">
        <v>0</v>
      </c>
    </row>
    <row r="84" spans="1:14" s="17" customFormat="1" ht="38.25" customHeight="1" hidden="1">
      <c r="A84" s="12" t="s">
        <v>248</v>
      </c>
      <c r="B84" s="12"/>
      <c r="C84" s="13" t="s">
        <v>249</v>
      </c>
      <c r="D84" s="289">
        <v>370184</v>
      </c>
      <c r="E84" s="290">
        <f>E85</f>
        <v>0</v>
      </c>
      <c r="F84" s="296">
        <f>D84+E84</f>
        <v>370184</v>
      </c>
      <c r="G84" s="297">
        <f t="shared" si="6"/>
        <v>62424</v>
      </c>
      <c r="H84" s="298">
        <v>36624</v>
      </c>
      <c r="I84" s="298">
        <v>25800</v>
      </c>
      <c r="J84" s="298">
        <v>313560</v>
      </c>
      <c r="K84" s="298">
        <v>200</v>
      </c>
      <c r="L84" s="298">
        <v>0</v>
      </c>
      <c r="M84" s="298">
        <v>0</v>
      </c>
      <c r="N84" s="298">
        <v>0</v>
      </c>
    </row>
    <row r="85" spans="1:14" s="17" customFormat="1" ht="25.5" customHeight="1" hidden="1">
      <c r="A85" s="15"/>
      <c r="B85" s="15" t="s">
        <v>297</v>
      </c>
      <c r="C85" s="16" t="s">
        <v>298</v>
      </c>
      <c r="D85" s="291">
        <v>56624</v>
      </c>
      <c r="E85" s="292">
        <v>0</v>
      </c>
      <c r="F85" s="293">
        <f t="shared" si="8"/>
        <v>56624</v>
      </c>
      <c r="G85" s="297">
        <f t="shared" si="6"/>
        <v>6000</v>
      </c>
      <c r="H85" s="300">
        <v>0</v>
      </c>
      <c r="I85" s="300">
        <v>6000</v>
      </c>
      <c r="J85" s="300">
        <v>0</v>
      </c>
      <c r="K85" s="300">
        <v>0</v>
      </c>
      <c r="L85" s="300">
        <v>0</v>
      </c>
      <c r="M85" s="300">
        <v>0</v>
      </c>
      <c r="N85" s="300">
        <v>0</v>
      </c>
    </row>
    <row r="86" spans="1:14" s="17" customFormat="1" ht="76.5" customHeight="1" hidden="1">
      <c r="A86" s="15"/>
      <c r="B86" s="15" t="s">
        <v>256</v>
      </c>
      <c r="C86" s="16" t="s">
        <v>257</v>
      </c>
      <c r="D86" s="291">
        <v>1290000</v>
      </c>
      <c r="E86" s="292">
        <v>0</v>
      </c>
      <c r="F86" s="293">
        <f t="shared" si="8"/>
        <v>1290000</v>
      </c>
      <c r="G86" s="297">
        <f t="shared" si="6"/>
        <v>1052</v>
      </c>
      <c r="H86" s="300">
        <v>1052</v>
      </c>
      <c r="I86" s="300">
        <v>0</v>
      </c>
      <c r="J86" s="300">
        <v>0</v>
      </c>
      <c r="K86" s="300">
        <v>181188</v>
      </c>
      <c r="L86" s="300">
        <v>0</v>
      </c>
      <c r="M86" s="300">
        <v>0</v>
      </c>
      <c r="N86" s="300">
        <v>0</v>
      </c>
    </row>
    <row r="87" spans="1:14" s="17" customFormat="1" ht="12.75" customHeight="1" hidden="1">
      <c r="A87" s="15"/>
      <c r="B87" s="15" t="s">
        <v>266</v>
      </c>
      <c r="C87" s="16" t="s">
        <v>190</v>
      </c>
      <c r="D87" s="291">
        <v>49345</v>
      </c>
      <c r="E87" s="292">
        <v>0</v>
      </c>
      <c r="F87" s="293">
        <f t="shared" si="8"/>
        <v>49345</v>
      </c>
      <c r="G87" s="297">
        <f t="shared" si="6"/>
        <v>0</v>
      </c>
      <c r="H87" s="300">
        <v>-93</v>
      </c>
      <c r="I87" s="300">
        <v>93</v>
      </c>
      <c r="J87" s="300">
        <v>0</v>
      </c>
      <c r="K87" s="300">
        <v>0</v>
      </c>
      <c r="L87" s="300">
        <v>0</v>
      </c>
      <c r="M87" s="300">
        <v>0</v>
      </c>
      <c r="N87" s="300">
        <v>0</v>
      </c>
    </row>
    <row r="88" spans="1:14" s="17" customFormat="1" ht="76.5" customHeight="1" hidden="1">
      <c r="A88" s="12"/>
      <c r="B88" s="15" t="s">
        <v>344</v>
      </c>
      <c r="C88" s="16" t="s">
        <v>257</v>
      </c>
      <c r="D88" s="291">
        <v>1682120</v>
      </c>
      <c r="E88" s="292">
        <v>0</v>
      </c>
      <c r="F88" s="293">
        <f t="shared" si="8"/>
        <v>1682120</v>
      </c>
      <c r="G88" s="297">
        <f t="shared" si="6"/>
        <v>1398</v>
      </c>
      <c r="H88" s="300">
        <v>1398</v>
      </c>
      <c r="I88" s="300">
        <v>0</v>
      </c>
      <c r="J88" s="300">
        <v>0</v>
      </c>
      <c r="K88" s="300">
        <v>0</v>
      </c>
      <c r="L88" s="300">
        <v>0</v>
      </c>
      <c r="M88" s="300">
        <v>0</v>
      </c>
      <c r="N88" s="300">
        <v>0</v>
      </c>
    </row>
    <row r="89" spans="1:14" s="17" customFormat="1" ht="12.75" customHeight="1" hidden="1">
      <c r="A89" s="11" t="s">
        <v>242</v>
      </c>
      <c r="B89" s="12"/>
      <c r="C89" s="13" t="s">
        <v>243</v>
      </c>
      <c r="D89" s="289">
        <v>145013</v>
      </c>
      <c r="E89" s="290">
        <f>E90</f>
        <v>0</v>
      </c>
      <c r="F89" s="296">
        <f t="shared" si="8"/>
        <v>145013</v>
      </c>
      <c r="G89" s="297">
        <f t="shared" si="6"/>
        <v>144113</v>
      </c>
      <c r="H89" s="298">
        <v>0</v>
      </c>
      <c r="I89" s="298">
        <v>144113</v>
      </c>
      <c r="J89" s="298">
        <v>0</v>
      </c>
      <c r="K89" s="298">
        <v>0</v>
      </c>
      <c r="L89" s="298">
        <v>0</v>
      </c>
      <c r="M89" s="298">
        <v>0</v>
      </c>
      <c r="N89" s="298">
        <v>0</v>
      </c>
    </row>
    <row r="90" spans="1:14" s="17" customFormat="1" ht="12.75" customHeight="1" hidden="1">
      <c r="A90" s="15"/>
      <c r="B90" s="15" t="s">
        <v>244</v>
      </c>
      <c r="C90" s="16" t="s">
        <v>245</v>
      </c>
      <c r="D90" s="291">
        <v>133013</v>
      </c>
      <c r="E90" s="292">
        <v>0</v>
      </c>
      <c r="F90" s="293">
        <f>D90+E90</f>
        <v>133013</v>
      </c>
      <c r="G90" s="297">
        <f t="shared" si="6"/>
        <v>-900</v>
      </c>
      <c r="H90" s="300">
        <v>0</v>
      </c>
      <c r="I90" s="300">
        <v>-900</v>
      </c>
      <c r="J90" s="300">
        <v>0</v>
      </c>
      <c r="K90" s="300">
        <v>0</v>
      </c>
      <c r="L90" s="300">
        <v>0</v>
      </c>
      <c r="M90" s="300">
        <v>0</v>
      </c>
      <c r="N90" s="300">
        <v>0</v>
      </c>
    </row>
    <row r="91" spans="1:14" s="17" customFormat="1" ht="12.75" customHeight="1">
      <c r="A91" s="311" t="s">
        <v>254</v>
      </c>
      <c r="B91" s="311"/>
      <c r="C91" s="312" t="s">
        <v>255</v>
      </c>
      <c r="D91" s="289">
        <v>1093161</v>
      </c>
      <c r="E91" s="290">
        <v>948</v>
      </c>
      <c r="F91" s="296">
        <f>D91+E91</f>
        <v>1094109</v>
      </c>
      <c r="G91" s="297">
        <v>490458</v>
      </c>
      <c r="H91" s="298">
        <v>403681</v>
      </c>
      <c r="I91" s="298">
        <v>86777</v>
      </c>
      <c r="J91" s="298">
        <v>0</v>
      </c>
      <c r="K91" s="298">
        <v>603651</v>
      </c>
      <c r="L91" s="298">
        <v>0</v>
      </c>
      <c r="M91" s="298">
        <v>0</v>
      </c>
      <c r="N91" s="298">
        <v>0</v>
      </c>
    </row>
    <row r="92" spans="1:14" s="17" customFormat="1" ht="16.5" customHeight="1">
      <c r="A92" s="313"/>
      <c r="B92" s="313" t="s">
        <v>281</v>
      </c>
      <c r="C92" s="329" t="s">
        <v>282</v>
      </c>
      <c r="D92" s="291">
        <v>182527</v>
      </c>
      <c r="E92" s="292">
        <v>948</v>
      </c>
      <c r="F92" s="293">
        <f>D92+E92</f>
        <v>183475</v>
      </c>
      <c r="G92" s="299">
        <v>948</v>
      </c>
      <c r="H92" s="300">
        <v>0</v>
      </c>
      <c r="I92" s="300">
        <v>948</v>
      </c>
      <c r="J92" s="300">
        <v>0</v>
      </c>
      <c r="K92" s="300">
        <v>0</v>
      </c>
      <c r="L92" s="300">
        <v>0</v>
      </c>
      <c r="M92" s="300">
        <v>0</v>
      </c>
      <c r="N92" s="300">
        <v>0</v>
      </c>
    </row>
    <row r="93" spans="1:14" s="17" customFormat="1" ht="12.75" customHeight="1">
      <c r="A93" s="383" t="s">
        <v>7</v>
      </c>
      <c r="B93" s="384"/>
      <c r="C93" s="385"/>
      <c r="D93" s="298">
        <v>27427369</v>
      </c>
      <c r="E93" s="298">
        <f>E9+E11+E13+E91</f>
        <v>183848</v>
      </c>
      <c r="F93" s="296">
        <f t="shared" si="8"/>
        <v>27611217</v>
      </c>
      <c r="G93" s="297">
        <v>19453564</v>
      </c>
      <c r="H93" s="298">
        <v>13434003</v>
      </c>
      <c r="I93" s="298">
        <v>6019561</v>
      </c>
      <c r="J93" s="298">
        <v>1302166</v>
      </c>
      <c r="K93" s="298">
        <v>6448633</v>
      </c>
      <c r="L93" s="298">
        <v>0</v>
      </c>
      <c r="M93" s="298">
        <v>237900</v>
      </c>
      <c r="N93" s="298">
        <v>168954</v>
      </c>
    </row>
    <row r="94" ht="12.75">
      <c r="A94" s="29"/>
    </row>
    <row r="95" spans="1:10" ht="12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</row>
    <row r="96" spans="2:10" ht="12.75" customHeight="1" hidden="1">
      <c r="B96" s="39"/>
      <c r="C96" s="40"/>
      <c r="D96" s="29"/>
      <c r="E96" s="29"/>
      <c r="F96" s="29"/>
      <c r="G96" s="29"/>
      <c r="H96" s="29"/>
      <c r="I96" s="29"/>
      <c r="J96" s="29"/>
    </row>
    <row r="103" ht="18" customHeight="1"/>
    <row r="104" ht="59.25" customHeight="1"/>
    <row r="105" ht="73.5" customHeight="1"/>
    <row r="106" ht="20.25" customHeight="1">
      <c r="F106" s="301"/>
    </row>
  </sheetData>
  <sheetProtection/>
  <mergeCells count="13">
    <mergeCell ref="D5:F6"/>
    <mergeCell ref="D8:F8"/>
    <mergeCell ref="A93:C93"/>
    <mergeCell ref="C5:C6"/>
    <mergeCell ref="B5:B6"/>
    <mergeCell ref="A5:A6"/>
    <mergeCell ref="N5:N6"/>
    <mergeCell ref="J5:J6"/>
    <mergeCell ref="H5:I5"/>
    <mergeCell ref="G5:G6"/>
    <mergeCell ref="K5:K6"/>
    <mergeCell ref="L5:L6"/>
    <mergeCell ref="M5:M6"/>
  </mergeCells>
  <printOptions/>
  <pageMargins left="0.25" right="0.25" top="0.75" bottom="0.75" header="0.3" footer="0.3"/>
  <pageSetup fitToHeight="0" fitToWidth="1" horizontalDpi="600" verticalDpi="600" orientation="landscape" paperSize="9" r:id="rId3"/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54"/>
      <c r="D1" s="154"/>
      <c r="E1" s="154"/>
      <c r="F1" s="154"/>
      <c r="G1" s="154"/>
      <c r="H1" s="2" t="s">
        <v>374</v>
      </c>
    </row>
    <row r="2" spans="3:8" ht="12.75">
      <c r="C2" s="154"/>
      <c r="D2" s="154"/>
      <c r="E2" s="154"/>
      <c r="F2" s="154"/>
      <c r="G2" s="154"/>
      <c r="H2" s="2" t="s">
        <v>373</v>
      </c>
    </row>
    <row r="3" spans="3:8" ht="12.75">
      <c r="C3" s="154"/>
      <c r="D3" s="154"/>
      <c r="E3" s="154"/>
      <c r="F3" s="154"/>
      <c r="G3" s="154"/>
      <c r="H3" s="154"/>
    </row>
    <row r="4" spans="1:8" ht="16.5">
      <c r="A4" s="391" t="s">
        <v>372</v>
      </c>
      <c r="B4" s="391"/>
      <c r="C4" s="391"/>
      <c r="D4" s="391"/>
      <c r="E4" s="391"/>
      <c r="F4" s="391"/>
      <c r="G4" s="391"/>
      <c r="H4" s="154"/>
    </row>
    <row r="5" spans="1:8" ht="18">
      <c r="A5" s="328"/>
      <c r="B5" s="328"/>
      <c r="C5" s="327"/>
      <c r="D5" s="327"/>
      <c r="E5" s="327"/>
      <c r="F5" s="327"/>
      <c r="G5" s="327"/>
      <c r="H5" s="154"/>
    </row>
    <row r="6" spans="1:8" ht="12.75">
      <c r="A6" s="29"/>
      <c r="B6" s="29"/>
      <c r="C6" s="47"/>
      <c r="D6" s="47"/>
      <c r="E6" s="47"/>
      <c r="F6" s="47"/>
      <c r="G6" s="47"/>
      <c r="H6" s="140"/>
    </row>
    <row r="7" spans="1:8" ht="12.75">
      <c r="A7" s="392" t="s">
        <v>37</v>
      </c>
      <c r="B7" s="395" t="s">
        <v>371</v>
      </c>
      <c r="C7" s="388" t="s">
        <v>370</v>
      </c>
      <c r="D7" s="398" t="s">
        <v>369</v>
      </c>
      <c r="E7" s="399"/>
      <c r="F7" s="398" t="s">
        <v>368</v>
      </c>
      <c r="G7" s="400"/>
      <c r="H7" s="388" t="s">
        <v>367</v>
      </c>
    </row>
    <row r="8" spans="1:8" ht="12.75">
      <c r="A8" s="393"/>
      <c r="B8" s="396"/>
      <c r="C8" s="389"/>
      <c r="D8" s="388" t="s">
        <v>366</v>
      </c>
      <c r="E8" s="326" t="s">
        <v>6</v>
      </c>
      <c r="F8" s="388" t="s">
        <v>366</v>
      </c>
      <c r="G8" s="225" t="s">
        <v>6</v>
      </c>
      <c r="H8" s="389"/>
    </row>
    <row r="9" spans="1:8" ht="12.75">
      <c r="A9" s="393"/>
      <c r="B9" s="396"/>
      <c r="C9" s="389"/>
      <c r="D9" s="389"/>
      <c r="E9" s="388" t="s">
        <v>365</v>
      </c>
      <c r="F9" s="389"/>
      <c r="G9" s="388" t="s">
        <v>364</v>
      </c>
      <c r="H9" s="389"/>
    </row>
    <row r="10" spans="1:8" ht="12.75">
      <c r="A10" s="394"/>
      <c r="B10" s="397"/>
      <c r="C10" s="390"/>
      <c r="D10" s="390"/>
      <c r="E10" s="390"/>
      <c r="F10" s="390"/>
      <c r="G10" s="390"/>
      <c r="H10" s="390"/>
    </row>
    <row r="11" spans="1:8" ht="12.75">
      <c r="A11" s="51">
        <v>1</v>
      </c>
      <c r="B11" s="51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</row>
    <row r="12" spans="1:8" ht="62.25" customHeight="1">
      <c r="A12" s="141">
        <v>1</v>
      </c>
      <c r="B12" s="143" t="s">
        <v>363</v>
      </c>
      <c r="C12" s="324">
        <v>235000</v>
      </c>
      <c r="D12" s="324">
        <f>171489+2802785+1072000</f>
        <v>4046274</v>
      </c>
      <c r="E12" s="325">
        <v>0</v>
      </c>
      <c r="F12" s="144">
        <f>171489+2787785+1072000</f>
        <v>4031274</v>
      </c>
      <c r="G12" s="324">
        <v>0</v>
      </c>
      <c r="H12" s="324">
        <v>250000</v>
      </c>
    </row>
    <row r="13" spans="1:8" ht="12.75" hidden="1">
      <c r="A13" s="146"/>
      <c r="B13" s="323"/>
      <c r="C13" s="320"/>
      <c r="D13" s="322"/>
      <c r="E13" s="148"/>
      <c r="F13" s="321"/>
      <c r="G13" s="148"/>
      <c r="H13" s="320"/>
    </row>
    <row r="14" spans="1:8" ht="12.75" hidden="1">
      <c r="A14" s="319"/>
      <c r="B14" s="318"/>
      <c r="C14" s="314"/>
      <c r="D14" s="317"/>
      <c r="E14" s="315"/>
      <c r="F14" s="316"/>
      <c r="G14" s="315"/>
      <c r="H14" s="314"/>
    </row>
    <row r="15" spans="1:8" ht="12.75">
      <c r="A15" s="386" t="s">
        <v>1</v>
      </c>
      <c r="B15" s="387"/>
      <c r="C15" s="102">
        <f aca="true" t="shared" si="0" ref="C15:H15">C12</f>
        <v>235000</v>
      </c>
      <c r="D15" s="102">
        <f t="shared" si="0"/>
        <v>4046274</v>
      </c>
      <c r="E15" s="102">
        <f t="shared" si="0"/>
        <v>0</v>
      </c>
      <c r="F15" s="103">
        <f t="shared" si="0"/>
        <v>4031274</v>
      </c>
      <c r="G15" s="102">
        <f t="shared" si="0"/>
        <v>0</v>
      </c>
      <c r="H15" s="102">
        <f t="shared" si="0"/>
        <v>250000</v>
      </c>
    </row>
    <row r="16" spans="3:8" ht="12.75">
      <c r="C16" s="154"/>
      <c r="D16" s="154"/>
      <c r="E16" s="154"/>
      <c r="F16" s="154"/>
      <c r="G16" s="154"/>
      <c r="H16" s="154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4"/>
  <legacyDrawing r:id="rId3"/>
  <oleObjects>
    <oleObject progId="Word.Document.8" shapeId="543202" r:id="rId1"/>
    <oleObject progId="Word.Document.12" shapeId="1054279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8.421875" style="0" customWidth="1"/>
    <col min="4" max="4" width="11.00390625" style="0" customWidth="1"/>
    <col min="5" max="5" width="10.28125" style="0" customWidth="1"/>
    <col min="6" max="6" width="11.7109375" style="0" customWidth="1"/>
    <col min="7" max="7" width="10.57421875" style="0" customWidth="1"/>
    <col min="8" max="8" width="13.00390625" style="0" customWidth="1"/>
    <col min="9" max="9" width="11.8515625" style="0" customWidth="1"/>
    <col min="10" max="10" width="11.00390625" style="0" customWidth="1"/>
    <col min="11" max="11" width="12.140625" style="0" customWidth="1"/>
  </cols>
  <sheetData>
    <row r="1" spans="1:11" ht="12.75">
      <c r="A1" s="29"/>
      <c r="B1" s="29"/>
      <c r="C1" s="29"/>
      <c r="D1" s="29"/>
      <c r="E1" s="29"/>
      <c r="F1" s="47"/>
      <c r="G1" s="47"/>
      <c r="H1" s="2"/>
      <c r="I1" s="2"/>
      <c r="J1" s="2"/>
      <c r="K1" s="2" t="s">
        <v>362</v>
      </c>
    </row>
    <row r="2" spans="1:11" ht="12.75">
      <c r="A2" s="29"/>
      <c r="B2" s="29"/>
      <c r="C2" s="29"/>
      <c r="D2" s="29"/>
      <c r="E2" s="29"/>
      <c r="F2" s="47"/>
      <c r="G2" s="47"/>
      <c r="H2" s="2"/>
      <c r="I2" s="2"/>
      <c r="J2" s="2"/>
      <c r="K2" s="2" t="s">
        <v>354</v>
      </c>
    </row>
    <row r="3" spans="1:11" ht="12.75">
      <c r="A3" s="29"/>
      <c r="B3" s="29"/>
      <c r="C3" s="29"/>
      <c r="D3" s="29"/>
      <c r="E3" s="29"/>
      <c r="F3" s="47"/>
      <c r="G3" s="47"/>
      <c r="H3" s="2"/>
      <c r="I3" s="2"/>
      <c r="J3" s="2"/>
      <c r="K3" s="2"/>
    </row>
    <row r="4" spans="1:11" ht="12.75">
      <c r="A4" s="29"/>
      <c r="B4" s="29"/>
      <c r="C4" s="29"/>
      <c r="D4" s="29"/>
      <c r="E4" s="29"/>
      <c r="F4" s="47"/>
      <c r="G4" s="47"/>
      <c r="H4" s="2"/>
      <c r="I4" s="2"/>
      <c r="J4" s="2"/>
      <c r="K4" s="2"/>
    </row>
    <row r="5" spans="1:11" ht="15.75">
      <c r="A5" s="401" t="s">
        <v>323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ht="15.75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5.75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1" ht="12.75" customHeight="1">
      <c r="A8" s="392" t="s">
        <v>0</v>
      </c>
      <c r="B8" s="392" t="s">
        <v>3</v>
      </c>
      <c r="C8" s="392" t="s">
        <v>324</v>
      </c>
      <c r="D8" s="398" t="s">
        <v>325</v>
      </c>
      <c r="E8" s="399"/>
      <c r="F8" s="400"/>
      <c r="G8" s="398" t="s">
        <v>326</v>
      </c>
      <c r="H8" s="399"/>
      <c r="I8" s="400"/>
      <c r="J8" s="402" t="s">
        <v>88</v>
      </c>
      <c r="K8" s="402"/>
    </row>
    <row r="9" spans="1:11" ht="39" customHeight="1">
      <c r="A9" s="394"/>
      <c r="B9" s="394"/>
      <c r="C9" s="394"/>
      <c r="D9" s="226" t="s">
        <v>330</v>
      </c>
      <c r="E9" s="227" t="s">
        <v>21</v>
      </c>
      <c r="F9" s="225" t="s">
        <v>331</v>
      </c>
      <c r="G9" s="226" t="s">
        <v>330</v>
      </c>
      <c r="H9" s="227" t="s">
        <v>21</v>
      </c>
      <c r="I9" s="233" t="s">
        <v>131</v>
      </c>
      <c r="J9" s="225" t="s">
        <v>327</v>
      </c>
      <c r="K9" s="225" t="s">
        <v>328</v>
      </c>
    </row>
    <row r="10" spans="1:11" ht="12.75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2">
        <v>6</v>
      </c>
      <c r="G10" s="52">
        <v>7</v>
      </c>
      <c r="H10" s="52">
        <v>8</v>
      </c>
      <c r="I10" s="52">
        <v>9</v>
      </c>
      <c r="J10" s="52">
        <v>10</v>
      </c>
      <c r="K10" s="52">
        <v>11</v>
      </c>
    </row>
    <row r="11" spans="1:11" ht="12.75">
      <c r="A11" s="249" t="s">
        <v>62</v>
      </c>
      <c r="B11" s="250"/>
      <c r="C11" s="308" t="s">
        <v>132</v>
      </c>
      <c r="D11" s="232">
        <v>59620</v>
      </c>
      <c r="E11" s="232">
        <v>11356</v>
      </c>
      <c r="F11" s="232">
        <f>D11+E11</f>
        <v>70976</v>
      </c>
      <c r="G11" s="232">
        <v>59620</v>
      </c>
      <c r="H11" s="232">
        <v>11356</v>
      </c>
      <c r="I11" s="232">
        <f>G11+H11</f>
        <v>70976</v>
      </c>
      <c r="J11" s="235">
        <v>70976</v>
      </c>
      <c r="K11" s="232">
        <f>K20</f>
        <v>0</v>
      </c>
    </row>
    <row r="12" spans="1:11" s="17" customFormat="1" ht="63.75">
      <c r="A12" s="252"/>
      <c r="B12" s="309">
        <v>80153</v>
      </c>
      <c r="C12" s="209" t="s">
        <v>361</v>
      </c>
      <c r="D12" s="310">
        <v>59620</v>
      </c>
      <c r="E12" s="310">
        <v>11356</v>
      </c>
      <c r="F12" s="310">
        <f>D12+E12</f>
        <v>70976</v>
      </c>
      <c r="G12" s="310">
        <v>59620</v>
      </c>
      <c r="H12" s="310">
        <v>11356</v>
      </c>
      <c r="I12" s="310">
        <f>G12+H12</f>
        <v>70976</v>
      </c>
      <c r="J12" s="310">
        <v>11356</v>
      </c>
      <c r="K12" s="310">
        <v>0</v>
      </c>
    </row>
    <row r="13" spans="1:11" ht="12.75" hidden="1">
      <c r="A13" s="249" t="s">
        <v>254</v>
      </c>
      <c r="B13" s="250"/>
      <c r="C13" s="246" t="s">
        <v>255</v>
      </c>
      <c r="D13" s="232">
        <v>3200</v>
      </c>
      <c r="E13" s="232">
        <f>E14</f>
        <v>0</v>
      </c>
      <c r="F13" s="232">
        <f>D13+E13</f>
        <v>3200</v>
      </c>
      <c r="G13" s="232">
        <v>3200</v>
      </c>
      <c r="H13" s="232">
        <f>H14</f>
        <v>0</v>
      </c>
      <c r="I13" s="232">
        <f>G13+H13</f>
        <v>3200</v>
      </c>
      <c r="J13" s="235">
        <f>I13-K13</f>
        <v>3200</v>
      </c>
      <c r="K13" s="232">
        <f>K22</f>
        <v>0</v>
      </c>
    </row>
    <row r="14" spans="1:11" ht="114.75" hidden="1">
      <c r="A14" s="251"/>
      <c r="B14" s="252" t="s">
        <v>267</v>
      </c>
      <c r="C14" s="209" t="s">
        <v>273</v>
      </c>
      <c r="D14" s="56">
        <v>3200</v>
      </c>
      <c r="E14" s="56">
        <v>0</v>
      </c>
      <c r="F14" s="56">
        <f>D14+E14</f>
        <v>3200</v>
      </c>
      <c r="G14" s="56">
        <v>3200</v>
      </c>
      <c r="H14" s="56">
        <v>0</v>
      </c>
      <c r="I14" s="56">
        <f>G14+H14</f>
        <v>3200</v>
      </c>
      <c r="J14" s="56">
        <v>0</v>
      </c>
      <c r="K14" s="56">
        <v>0</v>
      </c>
    </row>
    <row r="15" spans="1:11" ht="12.75" hidden="1">
      <c r="A15" s="246">
        <v>855</v>
      </c>
      <c r="B15" s="246"/>
      <c r="C15" s="246" t="s">
        <v>339</v>
      </c>
      <c r="D15" s="232">
        <v>6076186</v>
      </c>
      <c r="E15" s="232">
        <f>E17+E18</f>
        <v>0</v>
      </c>
      <c r="F15" s="232">
        <f aca="true" t="shared" si="0" ref="F15:F26">D15+E15</f>
        <v>6076186</v>
      </c>
      <c r="G15" s="232">
        <v>6076186</v>
      </c>
      <c r="H15" s="232">
        <f>H17+H18</f>
        <v>0</v>
      </c>
      <c r="I15" s="232">
        <f aca="true" t="shared" si="1" ref="I15:I26">G15+H15</f>
        <v>6076186</v>
      </c>
      <c r="J15" s="235">
        <f>I15-K15</f>
        <v>6076186</v>
      </c>
      <c r="K15" s="232">
        <f>K22</f>
        <v>0</v>
      </c>
    </row>
    <row r="16" spans="1:11" ht="12.75" hidden="1">
      <c r="A16" s="243"/>
      <c r="B16" s="243">
        <v>85501</v>
      </c>
      <c r="C16" s="209" t="s">
        <v>336</v>
      </c>
      <c r="D16" s="56">
        <v>4420000</v>
      </c>
      <c r="E16" s="56">
        <v>0</v>
      </c>
      <c r="F16" s="56">
        <f aca="true" t="shared" si="2" ref="F16:F21">D16+E16</f>
        <v>4420000</v>
      </c>
      <c r="G16" s="56">
        <v>4420000</v>
      </c>
      <c r="H16" s="56">
        <v>0</v>
      </c>
      <c r="I16" s="56">
        <f aca="true" t="shared" si="3" ref="I16:I21">G16+H16</f>
        <v>4420000</v>
      </c>
      <c r="J16" s="56">
        <v>0</v>
      </c>
      <c r="K16" s="56">
        <v>0</v>
      </c>
    </row>
    <row r="17" spans="1:11" ht="76.5" hidden="1">
      <c r="A17" s="243"/>
      <c r="B17" s="243">
        <v>85502</v>
      </c>
      <c r="C17" s="209" t="s">
        <v>257</v>
      </c>
      <c r="D17" s="56">
        <v>1676000</v>
      </c>
      <c r="E17" s="56">
        <v>0</v>
      </c>
      <c r="F17" s="56">
        <f t="shared" si="2"/>
        <v>1676000</v>
      </c>
      <c r="G17" s="56">
        <v>1676000</v>
      </c>
      <c r="H17" s="56">
        <v>-1398</v>
      </c>
      <c r="I17" s="56">
        <f t="shared" si="3"/>
        <v>1674602</v>
      </c>
      <c r="J17" s="56">
        <v>-1398</v>
      </c>
      <c r="K17" s="56">
        <v>0</v>
      </c>
    </row>
    <row r="18" spans="1:11" ht="76.5" hidden="1">
      <c r="A18" s="243"/>
      <c r="B18" s="243">
        <v>85502</v>
      </c>
      <c r="C18" s="209" t="s">
        <v>257</v>
      </c>
      <c r="D18" s="56">
        <v>1676000</v>
      </c>
      <c r="E18" s="56">
        <v>0</v>
      </c>
      <c r="F18" s="56">
        <f t="shared" si="2"/>
        <v>1676000</v>
      </c>
      <c r="G18" s="56">
        <v>1674602</v>
      </c>
      <c r="H18" s="56">
        <v>1398</v>
      </c>
      <c r="I18" s="56">
        <f t="shared" si="3"/>
        <v>1676000</v>
      </c>
      <c r="J18" s="56">
        <v>1398</v>
      </c>
      <c r="K18" s="56">
        <v>0</v>
      </c>
    </row>
    <row r="19" spans="1:11" ht="12.75" hidden="1">
      <c r="A19" s="243"/>
      <c r="B19" s="243">
        <v>85503</v>
      </c>
      <c r="C19" s="209" t="s">
        <v>346</v>
      </c>
      <c r="D19" s="56">
        <v>0</v>
      </c>
      <c r="E19" s="56">
        <v>0</v>
      </c>
      <c r="F19" s="56">
        <f t="shared" si="2"/>
        <v>0</v>
      </c>
      <c r="G19" s="56">
        <v>0</v>
      </c>
      <c r="H19" s="56">
        <v>0</v>
      </c>
      <c r="I19" s="56">
        <f t="shared" si="3"/>
        <v>0</v>
      </c>
      <c r="J19" s="56">
        <v>0</v>
      </c>
      <c r="K19" s="56">
        <v>0</v>
      </c>
    </row>
    <row r="20" spans="1:11" ht="76.5" hidden="1">
      <c r="A20" s="243"/>
      <c r="B20" s="243">
        <v>85502</v>
      </c>
      <c r="C20" s="209" t="s">
        <v>257</v>
      </c>
      <c r="D20" s="56">
        <v>1647786</v>
      </c>
      <c r="E20" s="56">
        <v>0</v>
      </c>
      <c r="F20" s="56">
        <f t="shared" si="2"/>
        <v>1647786</v>
      </c>
      <c r="G20" s="56">
        <v>1647786</v>
      </c>
      <c r="H20" s="56">
        <v>0</v>
      </c>
      <c r="I20" s="56">
        <f t="shared" si="3"/>
        <v>1647786</v>
      </c>
      <c r="J20" s="56">
        <v>0</v>
      </c>
      <c r="K20" s="56">
        <v>0</v>
      </c>
    </row>
    <row r="21" spans="1:11" ht="12.75" hidden="1">
      <c r="A21" s="243"/>
      <c r="B21" s="243">
        <v>80110</v>
      </c>
      <c r="C21" s="209" t="s">
        <v>139</v>
      </c>
      <c r="D21" s="56">
        <v>0</v>
      </c>
      <c r="E21" s="56">
        <v>0</v>
      </c>
      <c r="F21" s="56">
        <f t="shared" si="2"/>
        <v>0</v>
      </c>
      <c r="G21" s="56">
        <v>0</v>
      </c>
      <c r="H21" s="56">
        <v>0</v>
      </c>
      <c r="I21" s="56">
        <f t="shared" si="3"/>
        <v>0</v>
      </c>
      <c r="J21" s="56">
        <v>0</v>
      </c>
      <c r="K21" s="56">
        <v>0</v>
      </c>
    </row>
    <row r="22" spans="1:11" ht="127.5" hidden="1">
      <c r="A22" s="243"/>
      <c r="B22" s="243">
        <v>80150</v>
      </c>
      <c r="C22" s="248" t="s">
        <v>349</v>
      </c>
      <c r="D22" s="56">
        <v>0</v>
      </c>
      <c r="E22" s="56">
        <v>0</v>
      </c>
      <c r="F22" s="56">
        <f t="shared" si="0"/>
        <v>0</v>
      </c>
      <c r="G22" s="56">
        <v>0</v>
      </c>
      <c r="H22" s="56">
        <v>0</v>
      </c>
      <c r="I22" s="56">
        <f t="shared" si="1"/>
        <v>0</v>
      </c>
      <c r="J22" s="56">
        <v>0</v>
      </c>
      <c r="K22" s="56">
        <v>0</v>
      </c>
    </row>
    <row r="23" spans="1:11" ht="69" customHeight="1" hidden="1">
      <c r="A23" s="246">
        <v>751</v>
      </c>
      <c r="B23" s="246"/>
      <c r="C23" s="247" t="s">
        <v>292</v>
      </c>
      <c r="D23" s="232">
        <v>76672</v>
      </c>
      <c r="E23" s="232">
        <f>E24</f>
        <v>0</v>
      </c>
      <c r="F23" s="232">
        <f t="shared" si="0"/>
        <v>76672</v>
      </c>
      <c r="G23" s="232">
        <v>76672</v>
      </c>
      <c r="H23" s="232">
        <f>H24</f>
        <v>0</v>
      </c>
      <c r="I23" s="232">
        <f t="shared" si="1"/>
        <v>76672</v>
      </c>
      <c r="J23" s="235">
        <f>I23-K23</f>
        <v>76672</v>
      </c>
      <c r="K23" s="232">
        <f>K24</f>
        <v>0</v>
      </c>
    </row>
    <row r="24" spans="1:11" ht="38.25" hidden="1">
      <c r="A24" s="243"/>
      <c r="B24" s="243">
        <v>75101</v>
      </c>
      <c r="C24" s="55" t="s">
        <v>329</v>
      </c>
      <c r="D24" s="56">
        <v>76672</v>
      </c>
      <c r="E24" s="56">
        <v>0</v>
      </c>
      <c r="F24" s="56">
        <f t="shared" si="0"/>
        <v>76672</v>
      </c>
      <c r="G24" s="56">
        <v>76672</v>
      </c>
      <c r="H24" s="56">
        <v>0</v>
      </c>
      <c r="I24" s="56">
        <f t="shared" si="1"/>
        <v>76672</v>
      </c>
      <c r="J24" s="56">
        <f>H24</f>
        <v>0</v>
      </c>
      <c r="K24" s="56">
        <v>0</v>
      </c>
    </row>
    <row r="25" spans="1:11" ht="12.75" hidden="1">
      <c r="A25" s="246">
        <v>801</v>
      </c>
      <c r="B25" s="246"/>
      <c r="C25" s="246" t="s">
        <v>132</v>
      </c>
      <c r="D25" s="232">
        <v>94857</v>
      </c>
      <c r="E25" s="232">
        <f>E26</f>
        <v>275</v>
      </c>
      <c r="F25" s="232">
        <f t="shared" si="0"/>
        <v>95132</v>
      </c>
      <c r="G25" s="232">
        <v>94857</v>
      </c>
      <c r="H25" s="232">
        <f>H26</f>
        <v>275</v>
      </c>
      <c r="I25" s="232">
        <f t="shared" si="1"/>
        <v>95132</v>
      </c>
      <c r="J25" s="235">
        <f>I25-K25</f>
        <v>95132</v>
      </c>
      <c r="K25" s="232">
        <f>K26</f>
        <v>0</v>
      </c>
    </row>
    <row r="26" spans="1:11" ht="12.75" hidden="1">
      <c r="A26" s="243"/>
      <c r="B26" s="243">
        <v>80110</v>
      </c>
      <c r="C26" s="243" t="s">
        <v>139</v>
      </c>
      <c r="D26" s="56">
        <v>30630</v>
      </c>
      <c r="E26" s="56">
        <v>275</v>
      </c>
      <c r="F26" s="56">
        <f t="shared" si="0"/>
        <v>30905</v>
      </c>
      <c r="G26" s="56">
        <v>30630</v>
      </c>
      <c r="H26" s="56">
        <v>275</v>
      </c>
      <c r="I26" s="56">
        <f t="shared" si="1"/>
        <v>30905</v>
      </c>
      <c r="J26" s="56">
        <f>H25</f>
        <v>275</v>
      </c>
      <c r="K26" s="56">
        <v>0</v>
      </c>
    </row>
    <row r="27" spans="1:11" ht="94.5" customHeight="1" hidden="1">
      <c r="A27" s="236"/>
      <c r="B27" s="236">
        <v>85213</v>
      </c>
      <c r="C27" s="228" t="s">
        <v>273</v>
      </c>
      <c r="D27" s="149"/>
      <c r="E27" s="149"/>
      <c r="F27" s="240">
        <v>0</v>
      </c>
      <c r="G27" s="240"/>
      <c r="H27" s="240"/>
      <c r="I27" s="240">
        <v>0</v>
      </c>
      <c r="J27" s="240">
        <v>0</v>
      </c>
      <c r="K27" s="240">
        <v>0</v>
      </c>
    </row>
    <row r="28" spans="1:11" ht="12.75" hidden="1">
      <c r="A28" s="241">
        <v>855</v>
      </c>
      <c r="B28" s="241"/>
      <c r="C28" s="177" t="s">
        <v>339</v>
      </c>
      <c r="D28" s="242">
        <v>5854000</v>
      </c>
      <c r="E28" s="242">
        <f>E29+E30+E31</f>
        <v>0</v>
      </c>
      <c r="F28" s="242">
        <f aca="true" t="shared" si="4" ref="F28:F33">D28+E28</f>
        <v>5854000</v>
      </c>
      <c r="G28" s="242">
        <v>5854000</v>
      </c>
      <c r="H28" s="242">
        <f>H29+H30+H31</f>
        <v>0</v>
      </c>
      <c r="I28" s="242">
        <f aca="true" t="shared" si="5" ref="I28:I33">G28+H28</f>
        <v>5854000</v>
      </c>
      <c r="J28" s="242">
        <f>I28-K28</f>
        <v>5854000</v>
      </c>
      <c r="K28" s="242">
        <f>K31</f>
        <v>0</v>
      </c>
    </row>
    <row r="29" spans="1:11" ht="12.75" hidden="1">
      <c r="A29" s="245"/>
      <c r="B29" s="243">
        <v>85501</v>
      </c>
      <c r="C29" s="190" t="s">
        <v>336</v>
      </c>
      <c r="D29" s="244">
        <v>4284000</v>
      </c>
      <c r="E29" s="244">
        <v>0</v>
      </c>
      <c r="F29" s="117">
        <f t="shared" si="4"/>
        <v>4284000</v>
      </c>
      <c r="G29" s="117">
        <v>4284000</v>
      </c>
      <c r="H29" s="56">
        <v>0</v>
      </c>
      <c r="I29" s="56">
        <f t="shared" si="5"/>
        <v>4284000</v>
      </c>
      <c r="J29" s="56">
        <f>H29</f>
        <v>0</v>
      </c>
      <c r="K29" s="56">
        <v>0</v>
      </c>
    </row>
    <row r="30" spans="1:11" ht="76.5" hidden="1">
      <c r="A30" s="243"/>
      <c r="B30" s="243">
        <v>85502</v>
      </c>
      <c r="C30" s="190" t="s">
        <v>257</v>
      </c>
      <c r="D30" s="244">
        <v>1570000</v>
      </c>
      <c r="E30" s="244">
        <v>0</v>
      </c>
      <c r="F30" s="117">
        <f t="shared" si="4"/>
        <v>1570000</v>
      </c>
      <c r="G30" s="117">
        <v>1570000</v>
      </c>
      <c r="H30" s="56">
        <v>0</v>
      </c>
      <c r="I30" s="56">
        <f t="shared" si="5"/>
        <v>1570000</v>
      </c>
      <c r="J30" s="56">
        <f>H30</f>
        <v>0</v>
      </c>
      <c r="K30" s="56">
        <v>0</v>
      </c>
    </row>
    <row r="31" spans="1:11" ht="12.75" hidden="1">
      <c r="A31" s="243"/>
      <c r="B31" s="243">
        <v>85503</v>
      </c>
      <c r="C31" s="190" t="s">
        <v>347</v>
      </c>
      <c r="D31" s="244">
        <v>0</v>
      </c>
      <c r="E31" s="244">
        <v>0</v>
      </c>
      <c r="F31" s="117">
        <f t="shared" si="4"/>
        <v>0</v>
      </c>
      <c r="G31" s="117">
        <v>0</v>
      </c>
      <c r="H31" s="56">
        <v>0</v>
      </c>
      <c r="I31" s="56">
        <f t="shared" si="5"/>
        <v>0</v>
      </c>
      <c r="J31" s="56">
        <f>H31</f>
        <v>0</v>
      </c>
      <c r="K31" s="56">
        <v>0</v>
      </c>
    </row>
    <row r="32" spans="1:11" ht="12.75" hidden="1">
      <c r="A32" s="236"/>
      <c r="B32" s="236">
        <v>80110</v>
      </c>
      <c r="C32" s="237" t="s">
        <v>139</v>
      </c>
      <c r="D32" s="238">
        <v>0</v>
      </c>
      <c r="E32" s="238">
        <v>0</v>
      </c>
      <c r="F32" s="239">
        <f t="shared" si="4"/>
        <v>0</v>
      </c>
      <c r="G32" s="239">
        <v>0</v>
      </c>
      <c r="H32" s="240">
        <v>0</v>
      </c>
      <c r="I32" s="240">
        <f t="shared" si="5"/>
        <v>0</v>
      </c>
      <c r="J32" s="240">
        <f>H32</f>
        <v>0</v>
      </c>
      <c r="K32" s="240">
        <v>0</v>
      </c>
    </row>
    <row r="33" spans="1:11" ht="12.75">
      <c r="A33" s="229"/>
      <c r="B33" s="230"/>
      <c r="C33" s="231" t="s">
        <v>1</v>
      </c>
      <c r="D33" s="234">
        <v>6460860</v>
      </c>
      <c r="E33" s="234">
        <f>E11+E15+E13</f>
        <v>11356</v>
      </c>
      <c r="F33" s="235">
        <f t="shared" si="4"/>
        <v>6472216</v>
      </c>
      <c r="G33" s="235">
        <v>6460860</v>
      </c>
      <c r="H33" s="234">
        <f>H11+H15+H13</f>
        <v>11356</v>
      </c>
      <c r="I33" s="235">
        <f t="shared" si="5"/>
        <v>6472216</v>
      </c>
      <c r="J33" s="235">
        <f>I33-K33</f>
        <v>6472216</v>
      </c>
      <c r="K33" s="232">
        <f>K15+K23+K25</f>
        <v>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2019-01-23T11:33:49Z</cp:lastPrinted>
  <dcterms:created xsi:type="dcterms:W3CDTF">2010-03-08T07:45:02Z</dcterms:created>
  <dcterms:modified xsi:type="dcterms:W3CDTF">2019-01-23T11:33:50Z</dcterms:modified>
  <cp:category/>
  <cp:version/>
  <cp:contentType/>
  <cp:contentStatus/>
</cp:coreProperties>
</file>