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5_0.bin" ContentType="application/vnd.openxmlformats-officedocument.oleObject"/>
  <Default Extension="docx" ContentType="application/vnd.openxmlformats-officedocument.wordprocessingml.documen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51" activeTab="6"/>
  </bookViews>
  <sheets>
    <sheet name="DOCHODY" sheetId="1" r:id="rId1"/>
    <sheet name="Arkusz1" sheetId="2" state="hidden" r:id="rId2"/>
    <sheet name="1" sheetId="3" state="hidden" r:id="rId3"/>
    <sheet name="Arkusz2" sheetId="4" state="hidden" r:id="rId4"/>
    <sheet name="WYDATKI" sheetId="5" r:id="rId5"/>
    <sheet name="WYDATKI BIEŻĄCE" sheetId="6" r:id="rId6"/>
    <sheet name="Przychody i koszty zakładów bud" sheetId="7" r:id="rId7"/>
    <sheet name="ZADANIA ZLECONE" sheetId="8" state="hidden" r:id="rId8"/>
    <sheet name="Arkusz3" sheetId="9" state="hidden" r:id="rId9"/>
    <sheet name="Dotacje podmiotowe" sheetId="10" state="hidden" r:id="rId10"/>
    <sheet name="WYDATKI MAJĄTKOWE" sheetId="11" state="hidden" r:id="rId11"/>
    <sheet name="ZADANIA INWESTYCYJNE" sheetId="12" state="hidden" r:id="rId12"/>
    <sheet name="ZADANIA WIELOLETNIE" sheetId="13" state="hidden" r:id="rId13"/>
    <sheet name="DOTACJE CELOWE" sheetId="14" state="hidden" r:id="rId14"/>
    <sheet name="PRZYCHODY I ROZCHODY" sheetId="15" state="hidden" r:id="rId15"/>
    <sheet name="WYDATKI ZE ŚRODKÓW EUROPEJSKICH" sheetId="16" state="hidden" r:id="rId16"/>
  </sheets>
  <definedNames>
    <definedName name="_xlnm.Print_Area" localSheetId="0">'DOCHODY'!$A$1:$K$91</definedName>
    <definedName name="_xlnm.Print_Area" localSheetId="9">'Dotacje podmiotowe'!$A$1:$K$29</definedName>
    <definedName name="_xlnm.Print_Area" localSheetId="4">'WYDATKI'!$A$1:$H$386</definedName>
    <definedName name="_xlnm.Print_Area" localSheetId="5">'WYDATKI BIEŻĄCE'!$A$1:$N$106</definedName>
  </definedNames>
  <calcPr fullCalcOnLoad="1"/>
</workbook>
</file>

<file path=xl/sharedStrings.xml><?xml version="1.0" encoding="utf-8"?>
<sst xmlns="http://schemas.openxmlformats.org/spreadsheetml/2006/main" count="1514" uniqueCount="400">
  <si>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</si>
  <si>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</si>
  <si>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</si>
  <si>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</si>
  <si>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</si>
  <si>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</si>
  <si>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</si>
  <si>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</si>
  <si>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</si>
  <si>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</si>
  <si>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</si>
  <si>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</si>
  <si>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</si>
  <si>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</si>
  <si>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</si>
  <si>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</si>
  <si>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</si>
  <si>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</si>
  <si>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</si>
  <si>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</si>
  <si>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</si>
  <si>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</si>
  <si>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</si>
  <si>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</si>
  <si>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t>Uzasadnienie:</t>
  </si>
  <si>
    <t>zmieniającej Uchwałę Budżetową Gminy na rok 2010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</si>
  <si>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</si>
  <si>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90003</t>
  </si>
  <si>
    <t>Oczyszczanie miast i wsi</t>
  </si>
  <si>
    <t>700</t>
  </si>
  <si>
    <t>70005</t>
  </si>
  <si>
    <t>WYDATKI MAJĄTKOWE</t>
  </si>
  <si>
    <t>Inwestycje i zakupy inwestycyjne</t>
  </si>
  <si>
    <t>w tym na:</t>
  </si>
  <si>
    <t>Zakup i objęcie akcji i udziałów</t>
  </si>
  <si>
    <t>Wniesienie wkłądów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</si>
  <si>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</si>
  <si>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</si>
  <si>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 xml:space="preserve">Przed zmianą </t>
  </si>
  <si>
    <t xml:space="preserve"> Po    zmianie</t>
  </si>
  <si>
    <t>Wydatki na zadania inwestycyjne na 2010 rok nieobjęte wieloletnimi programami inwestycyjnymi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</si>
  <si>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</si>
  <si>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</si>
  <si>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</si>
  <si>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</si>
  <si>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</si>
  <si>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</si>
  <si>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</si>
  <si>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</si>
  <si>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</si>
  <si>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</si>
  <si>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</si>
  <si>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</si>
  <si>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</si>
  <si>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010</t>
  </si>
  <si>
    <t>01010</t>
  </si>
  <si>
    <t>Budowa 63 szt. oczyszczalni przyzagrodowych</t>
  </si>
  <si>
    <t>A.      
B.
C.
…</t>
  </si>
  <si>
    <t>Urząd Gminy 
w Belsku Dużym</t>
  </si>
  <si>
    <t>2.</t>
  </si>
  <si>
    <t>01038</t>
  </si>
  <si>
    <t>3.</t>
  </si>
  <si>
    <t>750</t>
  </si>
  <si>
    <t>75023</t>
  </si>
  <si>
    <t>Zakup 3 komputerów do referatu podatków</t>
  </si>
  <si>
    <t>4.</t>
  </si>
  <si>
    <t>801</t>
  </si>
  <si>
    <t>80104</t>
  </si>
  <si>
    <t>Utwardzenie wjazdu oraz ułożenie chodników z kostki brukowej</t>
  </si>
  <si>
    <t>Publiczne Przedszkole 
w Starej Wsi</t>
  </si>
  <si>
    <t>5.</t>
  </si>
  <si>
    <t>Zakup urządzeń rekreacyjnych na plac zabaw</t>
  </si>
  <si>
    <t>6.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</si>
  <si>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</si>
  <si>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</si>
  <si>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</si>
  <si>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</si>
  <si>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</si>
  <si>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</si>
  <si>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Zakup nowego pieca c.o. do budynku komunalnego (DN w Łęczeszycach)</t>
  </si>
  <si>
    <t>7.</t>
  </si>
  <si>
    <t>Wykonanie projektu "Rewitalizacja grodziska w Lewiczynie w celu stworzenia pomnika historycznego"</t>
  </si>
  <si>
    <t>ROLNICTWO I ŁOWIECTWO</t>
  </si>
  <si>
    <t>Infrastruktura wodociągowa i sanitacyjna wsi</t>
  </si>
  <si>
    <t>Wydatki* na programy i projekty finansowane z udziałem środków europejskich i innych środków pochodzących ze źródeł zagranicznych niepodlegających zwrotowi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</si>
  <si>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</si>
  <si>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</si>
  <si>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</si>
  <si>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</si>
  <si>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</si>
  <si>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 i inne art. 5 ust. 1 
pkt 2  i 3
 uofp</t>
  </si>
  <si>
    <t>2010 r.</t>
  </si>
  <si>
    <t>Wydatki razem (9+13)</t>
  </si>
  <si>
    <t>z tego: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</si>
  <si>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</si>
  <si>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</si>
  <si>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</si>
  <si>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</si>
  <si>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</si>
  <si>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</si>
  <si>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</si>
  <si>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</si>
  <si>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</si>
  <si>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</si>
  <si>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</si>
  <si>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</si>
  <si>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</si>
  <si>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</si>
  <si>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Program Rozwoju Obszarów Wiejskich
3. Jakość życia na obszarach wiejskich i różnicowanie gospodarki wiejskiej
3.1.3, 3.2.2., 3.2.3. Odnowa i rozwój wsi
Modernizacja terenu nad zbiornikem wodnym w Belsku Dużym</t>
  </si>
  <si>
    <t>Priorytet:</t>
  </si>
  <si>
    <t>Działanie:</t>
  </si>
  <si>
    <t>Nazwa projektu:</t>
  </si>
  <si>
    <t>Razem wydatki:</t>
  </si>
  <si>
    <t>010, 01038</t>
  </si>
  <si>
    <t>z tego: 2010 r.</t>
  </si>
  <si>
    <t>§ 6050</t>
  </si>
  <si>
    <t>2011 r.</t>
  </si>
  <si>
    <t>2012 r.</t>
  </si>
  <si>
    <t>2013 r</t>
  </si>
  <si>
    <t>1.2</t>
  </si>
  <si>
    <t>2013 r.</t>
  </si>
  <si>
    <t>1.3</t>
  </si>
  <si>
    <t>...............</t>
  </si>
  <si>
    <t>Wydatki bieżące razem:</t>
  </si>
  <si>
    <t>2.1</t>
  </si>
  <si>
    <t>Program Operacyjny Kapitał Ludzki
9. Rozwój wykształcenia i kompetencji w regionach
9.1. Wyrównywanie szans edukacyjnych i zapewnienie wysokiej jakości usług edukacyjnych świadczonych w systenie oświaty
Krok do przodu</t>
  </si>
  <si>
    <t>801, 80195</t>
  </si>
  <si>
    <t>2.2</t>
  </si>
  <si>
    <t>Program Operacyjny Kapitał Ludzki
9. Rozwój wykształcenia i kompetencji w regionach
9.1. Wyrównywanie szans edukacyjnych i zapewnienie wysokiej jakości usług edukacyjnych świadczonych w systenie oświaty
Moja szkoła moją szansą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</si>
  <si>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</si>
  <si>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</si>
  <si>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</si>
  <si>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</t>
  </si>
  <si>
    <t>Źródło dochodów</t>
  </si>
  <si>
    <t>dotacje</t>
  </si>
  <si>
    <t>środki europejskie i inne środki pochodzące ze źródeł zagranicznych, niepodlegające zwrotowi</t>
  </si>
  <si>
    <t>Po zmianie</t>
  </si>
  <si>
    <t>OŚWIATA I WYCHOWANIE</t>
  </si>
  <si>
    <t>Dochody ogółem</t>
  </si>
  <si>
    <t>Załącznik nr 5 do uchwały nr XXXV/251/10 Rady Gminy Belsk Duży z dnia 24 marca 2010 r.</t>
  </si>
  <si>
    <t>Budowa kanalizacji sanitarnej w Belsku Dużym ul. Nocznickiego</t>
  </si>
  <si>
    <t>80101</t>
  </si>
  <si>
    <t>Szkoły podstawowe</t>
  </si>
  <si>
    <t>80110</t>
  </si>
  <si>
    <t>Gimnazja</t>
  </si>
  <si>
    <t>Przychody i rozchody budżetu w 2010 r.</t>
  </si>
  <si>
    <t>Treść</t>
  </si>
  <si>
    <t>Klasyfikacja
§</t>
  </si>
  <si>
    <t>Kwota 2010 r</t>
  </si>
  <si>
    <t>Zmiany   +/-</t>
  </si>
  <si>
    <t>Kwota po zmianach 2010 r.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</si>
  <si>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</si>
  <si>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</si>
  <si>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</si>
  <si>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</si>
  <si>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</si>
  <si>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</si>
  <si>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</si>
  <si>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</si>
  <si>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</si>
  <si>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</si>
  <si>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</si>
  <si>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</si>
  <si>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</si>
  <si>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</si>
  <si>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</si>
  <si>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</si>
  <si>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</si>
  <si>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</si>
  <si>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</si>
  <si>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</si>
  <si>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</si>
  <si>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</si>
  <si>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</si>
  <si>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</si>
  <si>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</si>
  <si>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</si>
  <si>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</si>
  <si>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</si>
  <si>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</si>
  <si>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</si>
  <si>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</si>
  <si>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</si>
  <si>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</si>
  <si>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</si>
  <si>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</si>
  <si>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</si>
  <si>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</si>
  <si>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</si>
  <si>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</si>
  <si>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kredyty, pożyczki, papiery wartościowe</t>
  </si>
  <si>
    <t>środki pochodzące
 z innych  źródeł*</t>
  </si>
  <si>
    <t>Budowa wodociągu
Lewiczyn - etapem końcowym całkowitego zwodociągowania gminy</t>
  </si>
  <si>
    <t>2009-2011</t>
  </si>
  <si>
    <t>A.      
B.
C.  659 148
…</t>
  </si>
  <si>
    <t xml:space="preserve">    - wpłaty mieszkańców na budowę przyłączy wodociągowych </t>
  </si>
  <si>
    <t xml:space="preserve">    - ………………………...</t>
  </si>
  <si>
    <t xml:space="preserve">Urząd Gminy w Belsku Dużym
</t>
  </si>
  <si>
    <t>01095</t>
  </si>
  <si>
    <t>Pozostała działalność</t>
  </si>
  <si>
    <t>600</t>
  </si>
  <si>
    <t>60014</t>
  </si>
  <si>
    <t>Drogi publiczne powiatowe</t>
  </si>
  <si>
    <t>60016</t>
  </si>
  <si>
    <t>GOSPODARKA MIESZKANIOWA</t>
  </si>
  <si>
    <t>Gospodarka gruntami i nieruchomościami</t>
  </si>
  <si>
    <t>710</t>
  </si>
  <si>
    <t>DZIAŁALNOŚĆ USŁUGOWA</t>
  </si>
  <si>
    <t>71015</t>
  </si>
  <si>
    <t>Nadzór budowlany</t>
  </si>
  <si>
    <t>ADMINISTRACJA PUBLICZNA</t>
  </si>
  <si>
    <t>Urzędy gmin</t>
  </si>
  <si>
    <t>75075</t>
  </si>
  <si>
    <t>Promocja jednostek samorządu terytorialnego</t>
  </si>
  <si>
    <t>754</t>
  </si>
  <si>
    <t>BEZPIECZEŃSTWO PUBLICZNE I OCHRONA PRZECIWPOŻAROWA</t>
  </si>
  <si>
    <t>75495</t>
  </si>
  <si>
    <t>Przedszkola</t>
  </si>
  <si>
    <t>900</t>
  </si>
  <si>
    <t>GOSPODARKA KOMUNALNA I OCHRONA ŚRODOWISKA</t>
  </si>
  <si>
    <t>90015</t>
  </si>
  <si>
    <t>Oświetlenie ulic, placów i dróg</t>
  </si>
  <si>
    <t>90095</t>
  </si>
  <si>
    <t>926</t>
  </si>
  <si>
    <t>KULTURA FIZYCZNA I SPORT</t>
  </si>
  <si>
    <t>Dotacje celowe dla podmiotów zaliczanych do sektora finansów publicznych w 2010 r.</t>
  </si>
  <si>
    <t>Nazwa instytucji</t>
  </si>
  <si>
    <t>Kwota dotacji</t>
  </si>
  <si>
    <t>Urząd Marszałkowski 
Województwa Mazowieckiego</t>
  </si>
  <si>
    <t>Starostwo Powiatowe w Grójcu</t>
  </si>
  <si>
    <t>Załącznik nr 6 do uchwały nr XXXV/254/10 Rady Gminy Belsk Duży z dnia 24 marca 2010 r.</t>
  </si>
  <si>
    <t>Wykonanie przykrycia rowu wodnego przy boisku gminnym w Belsku Dużym</t>
  </si>
  <si>
    <t>Asfaltowanie drogi Zaborów-Lewiczyn</t>
  </si>
  <si>
    <t>Betonowanie drogi we wsi Rębowola</t>
  </si>
  <si>
    <t>Wykonanie chodnika z kostki brukowej przy Publicznej Szkole Podstawowej w Zaborowie</t>
  </si>
  <si>
    <t>Wykonanie chodnika oraz wjazdu do Przedszkola Publicznego w Starej Wsi</t>
  </si>
  <si>
    <t>Modernizacja instalacji elektrycznej w Publicznej Szkole Podstawowej w Belsku Dużym</t>
  </si>
  <si>
    <t>Wykonanie placu zabaw przy Publicznej Szkole Podstawowej w Łęczeszycach</t>
  </si>
  <si>
    <t>Doświetlenie ulic w Belsku Dużym</t>
  </si>
  <si>
    <t>Oświetlenie dróg w Odrzywołku</t>
  </si>
  <si>
    <t>Oświetlenie drogi w Zaborowie</t>
  </si>
  <si>
    <t>Oświetlenie dróg w Lewiczynie</t>
  </si>
  <si>
    <t>Oświetlenie dróg w Lwilczogórze</t>
  </si>
  <si>
    <t>Załącznik nr 4 do uchwały nr XXXV/255/10 Rady Gminy Belsk Duży z dnia 24 marca 2010 r.</t>
  </si>
  <si>
    <t>Modernizacja drogi gminnej Boruty-Lewiczyn na dł. 550 mb</t>
  </si>
  <si>
    <t>Załącznik nr 2 do uchwały nr XXXV/256/10 Rady Gminy Belsk Duży z dnia 24 marca 2010 r.</t>
  </si>
  <si>
    <t>Załącznik nr 3 do uchwały nr XXXV/256/10 Rady Gminy Belsk Duży z dnia 24 marca 2010 r.</t>
  </si>
  <si>
    <t>Załącznik nr 4 do uchwały nr XXXV/256/10 Rady Gminy Belsk Duży z dnia 24 marca 2010 r.</t>
  </si>
  <si>
    <t xml:space="preserve">Wykonanie dokumentacji na asfaltowanie drogi we wsi Łęczeszyce </t>
  </si>
  <si>
    <t>Wykonanie dokumentacji na asfaltowanie drogi we wsi Wola Starowiejska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</si>
  <si>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</si>
  <si>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(związków gmin)</t>
  </si>
  <si>
    <t>EDUKACYJNA OPIEKA WYCHOWAWCZA</t>
  </si>
  <si>
    <t>758</t>
  </si>
  <si>
    <t>RÓŻNE ROZLICZENIA</t>
  </si>
  <si>
    <t>75818</t>
  </si>
  <si>
    <t>Rezerwy ogólne i celowe</t>
  </si>
  <si>
    <t>80114</t>
  </si>
  <si>
    <t>Zespoły obsługi ekonomiczno-administracyjnej szkół</t>
  </si>
  <si>
    <t>921</t>
  </si>
  <si>
    <t>KULTURA I OCHRONA DZIEDZICTWA NARODOWEGO</t>
  </si>
  <si>
    <t>92120</t>
  </si>
  <si>
    <t>Ochrona zabytków i opieka nad zabytkami</t>
  </si>
  <si>
    <t>75412</t>
  </si>
  <si>
    <t>Ochotnicze straże pożarne</t>
  </si>
  <si>
    <t>852</t>
  </si>
  <si>
    <t>POMOC SPOŁECZNA</t>
  </si>
  <si>
    <t>85212</t>
  </si>
  <si>
    <t>Świadczenia rodzinne, świadczenia z funduszu alimentacyjnego oraz składki na ubezpieczenia emerytalne i rentowe z ubezpieczenia społecznego</t>
  </si>
  <si>
    <t>854</t>
  </si>
  <si>
    <t>85401</t>
  </si>
  <si>
    <t>Świetlice szkolne</t>
  </si>
  <si>
    <t>80103</t>
  </si>
  <si>
    <t>Oddziały przedszkolne w szkołach podstawowych</t>
  </si>
  <si>
    <t>80148</t>
  </si>
  <si>
    <t>Stołówki szkolne i przedszkolne</t>
  </si>
  <si>
    <t>Oswietlenie ulic, placów i dróg</t>
  </si>
  <si>
    <t>85295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</si>
  <si>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</si>
  <si>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</si>
  <si>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85415</t>
  </si>
  <si>
    <t>Pomoc materialna dla uczniów</t>
  </si>
  <si>
    <t>85214</t>
  </si>
  <si>
    <t>Zasiłki i pomoc w naturze oraz składki na ubezpieczenia emerytalne i rentowe</t>
  </si>
  <si>
    <t>Składki na ubezpieczenie zdrowotne opłacane za osoby pobierajace niektóre świadczenia z pomocy społecznej, niektóre świadczenia rodzinne oraz za osoby uczestniczące w zajęciach w centrum integracji społecznej</t>
  </si>
  <si>
    <t>80145</t>
  </si>
  <si>
    <t>Komisje egzaminacyjne</t>
  </si>
  <si>
    <t>90002</t>
  </si>
  <si>
    <t>Gospodarka odpadami</t>
  </si>
  <si>
    <t>Składki na ubezpieczenia zdrowotne opłacane za osoby pobierające niektóre świadczenia z pomocy społecznej, niektóre świadczenia rodzinne oraz za osoby uczestniczące w zajęciach w centrum integracji społecznej</t>
  </si>
  <si>
    <t>Dotacje celowe otrzymane z budżetu państwa na realizację zadań bieżących gmin z zakresu edukacyjnej opieki wychowawczej finansowanych w całości przez budżet państwa w ramach programów rządowych</t>
  </si>
  <si>
    <t>EDUKACYJNA OPIEKA 
WYCHOWAWCZA</t>
  </si>
  <si>
    <t>85216</t>
  </si>
  <si>
    <t>Zasiłki stałe</t>
  </si>
  <si>
    <t>85219</t>
  </si>
  <si>
    <t>Ośrodki pomocy społecznej</t>
  </si>
  <si>
    <t>80113</t>
  </si>
  <si>
    <t>Dowożenie uczniów do szkół</t>
  </si>
  <si>
    <t>TRANSPORT I ŁĄCZNOŚĆ</t>
  </si>
  <si>
    <t>Drogi publiczne gminne</t>
  </si>
  <si>
    <t>751</t>
  </si>
  <si>
    <t>75113</t>
  </si>
  <si>
    <t>Wybory do Parlamentu Europejskiego</t>
  </si>
  <si>
    <t>URZĘDY NACZELNYCH ORGANÓW WŁADZY PAŃSTWOWEJ, KONTROLI I OCHRONY PRAWA ORAZ SĄDOWNICTWA</t>
  </si>
  <si>
    <t>75011</t>
  </si>
  <si>
    <t>Urzędy wojewódzkie</t>
  </si>
  <si>
    <t>85228</t>
  </si>
  <si>
    <t>Usługi opiekuńcze i specjalistyczne usługi opiekuńcze</t>
  </si>
  <si>
    <t>92109</t>
  </si>
  <si>
    <t>Domy i ośrodki kultury, świetlice i kluby</t>
  </si>
  <si>
    <t>75095</t>
  </si>
  <si>
    <t>zmieniającego Uchwałę Budżetową Gminy na rok 2015</t>
  </si>
  <si>
    <t xml:space="preserve">KULTURA FIZYCZNA </t>
  </si>
  <si>
    <t>92601</t>
  </si>
  <si>
    <t>Obiekty sportowe</t>
  </si>
  <si>
    <t>Składki na ubepieczenie zdrowotne opłacane za osoby pobierające niektóre świadczenia z pomocy społecznej, niektóre świadczenia rodzinne oraz za osoby uczestniczące w zajęciach w centrum integracji społecznej</t>
  </si>
  <si>
    <t>85206</t>
  </si>
  <si>
    <t>Wspieranie rodziny</t>
  </si>
  <si>
    <t>KULTURA FIZYCZNA</t>
  </si>
  <si>
    <t>75108</t>
  </si>
  <si>
    <t>Wybory do Sejmu i Senatu</t>
  </si>
  <si>
    <t>80150</t>
  </si>
  <si>
    <t>Realizacja zadań wymagających stosowania specjalnej organizacji nauki 
i metod pracy dla dzieci i młodzieży w szkołach podstawowych, gimnazjach, liceach ogólnokształcących, liceach profilowanych i szkołach zawodowych oraz szkołach artystycznych</t>
  </si>
  <si>
    <t>Dotacje podmiotowe w 2015 r.</t>
  </si>
  <si>
    <t>Niepubliczne Przedszkole "Koszałek-Opałek" w Rożcach</t>
  </si>
  <si>
    <t>92116</t>
  </si>
  <si>
    <t>Gminna Biblioteka Publiczna 
w Belsku Dużym</t>
  </si>
  <si>
    <t>Załącznik nr 3 do Zarządzenia Nr 148/2015 Wójta Gminy Belsk Duży z dnia 31 grudnia 2015 r.</t>
  </si>
  <si>
    <t>851</t>
  </si>
  <si>
    <t>OCHRONA ZDROWIA</t>
  </si>
  <si>
    <t>85153</t>
  </si>
  <si>
    <t>85154</t>
  </si>
  <si>
    <t>Zwalczanie narkomanii</t>
  </si>
  <si>
    <t>Przeciwdziałanie alkoholizmowi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</si>
  <si>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</si>
  <si>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</si>
  <si>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</si>
  <si>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</si>
  <si>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wydatki bieżące</t>
  </si>
  <si>
    <t>wydatki majątkowe</t>
  </si>
  <si>
    <t>Urzędy naczelnych organów władzy państwowej, 
kontroli i ochrony prawa</t>
  </si>
  <si>
    <t xml:space="preserve">Przed zmianą
</t>
  </si>
  <si>
    <t xml:space="preserve">Po zmianie
</t>
  </si>
  <si>
    <t>Dotacje celowe otrzymane z budżetu państwa na zadania bieżące z zakresu administracji rządowej zlecone gminom, związane z realizacją świadczenia wychowawczego stanowiącego pomoc państwa w wychowywaniu dzieci</t>
  </si>
  <si>
    <t>80149</t>
  </si>
  <si>
    <t>Realizacja zadań wymagających stosowania specjalnej organizacji nauki i metod pracy dla dzieci w przedszkolach, odddziałach przedszkolnych w szkołach podstawowych i innych formach wychowania przeszkolnego</t>
  </si>
  <si>
    <t>85211</t>
  </si>
  <si>
    <t>Świadczenie wychowawcze</t>
  </si>
  <si>
    <t>Zasilki stałe</t>
  </si>
  <si>
    <t>855</t>
  </si>
  <si>
    <t>RODZINA</t>
  </si>
  <si>
    <t xml:space="preserve">Zasiłki okresowe, celowe i pomoc w naturze oraz składki na ubezpieczenia emerytalne i rentowe </t>
  </si>
  <si>
    <t>85230</t>
  </si>
  <si>
    <t>Pomoc w zakresie dożywiania</t>
  </si>
  <si>
    <t>85501</t>
  </si>
  <si>
    <t>85502</t>
  </si>
  <si>
    <t>85503</t>
  </si>
  <si>
    <t>Karta Dużej Rodziny</t>
  </si>
  <si>
    <t>Karta Duzej Rodziny</t>
  </si>
  <si>
    <t>Pomoc materialna dla uczniów o charakterze socjalnym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</si>
  <si>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</si>
  <si>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Dotacje celowe otrzymane z budżetu państwa na realizację własnych zadań bieżących gmin (związków gmin, związków powiatowo-gminnych)</t>
  </si>
  <si>
    <t>85504</t>
  </si>
  <si>
    <t>Dotacje celowe otrzymane z budżetu państwa na realizację zadań bieżących z zakresu administracji rządowej oraz innych zadań zleconych gminie (związkom gmin, związkom powiatowo-gminnym) ustawami</t>
  </si>
  <si>
    <t>Realizacja zadań wymagających stosowania specjalnej organizacji nauki i metod pracy dla dzieci w przedszkolach, oddziałach przedszkolnych w szkołach podstawowych i innych formach wychowania przedszkolnego</t>
  </si>
  <si>
    <t>zmieniającego Uchwałę Budżetową Gminy na rok 2018</t>
  </si>
  <si>
    <t>Planowane wydatki na 2018 r.</t>
  </si>
  <si>
    <t>80152</t>
  </si>
  <si>
    <t>Realizacja zadań wymagających stosowania specjalnej organizacji nauki i metod pracy dla dzieci i młodzieży w szkołach podstawowych</t>
  </si>
  <si>
    <t>Realizacja zadań wymagających stosowania specjalnej organizacji nauki i metod pracy dla dzieci i młodzieży w gimnazjach i klasach dotychczasowego gimnazjum prowadzonych w innych typach szkół, liceach ogólnokształcących, technikach, branżowych szkołach I stopnia i w klasach dotychczasowej zasadniczej szkoły zawodowej prowadzonych w branżowych szkołach I stopnia oraz szkołach artystycznych</t>
  </si>
  <si>
    <t>Realizacja zadadań wymagających stosowania specjalnej organizacji nauki i metod pracy dla dzieci w przedszkolach, oddziałach przedszkolnych w szkołach podstawowych i innych formach wychowania przedszkolnego</t>
  </si>
  <si>
    <t>90004</t>
  </si>
  <si>
    <t>Utrzymanie zieleni w miastach i gminach</t>
  </si>
  <si>
    <t>Zapewnienie uczniom prawa do bezpłatnego dostępu do podręczników, materiałów edukacyjnych lub materiałów ćwiczeniowych</t>
  </si>
  <si>
    <t>Załącznik nr 4 do Zarządzenia Nr 115/2018 Wójta Gminy Belsk Duży z dnia 10 sierpnia 2018 r.</t>
  </si>
  <si>
    <t>Zakład Gospodarki Komunalnej w Belsku Dużym 900, 90017</t>
  </si>
  <si>
    <t>wpłata do budżetu</t>
  </si>
  <si>
    <t>dotacje
(rodzaj, zakres)</t>
  </si>
  <si>
    <t>ogółem</t>
  </si>
  <si>
    <t>Stan środków obrotowych na koniec roku</t>
  </si>
  <si>
    <t>Koszty</t>
  </si>
  <si>
    <t>Przychody</t>
  </si>
  <si>
    <t>Stan środków obrotowych na początek roku</t>
  </si>
  <si>
    <t>Wyszczególnienie</t>
  </si>
  <si>
    <t>Plan przychodów i kosztów zakładów budżetowych</t>
  </si>
  <si>
    <t>zmieniającej Uchwałę Budżetową Gminy na rok 2018</t>
  </si>
  <si>
    <t>756</t>
  </si>
  <si>
    <t>Dochody od osób prawnych, od osób fizycznych i od innych jednostek nieposiadających osobowości prawnej oraz wydatki związane z ich poborem</t>
  </si>
  <si>
    <t>Wpływy z podatku od czynności cywilnoprawnych</t>
  </si>
  <si>
    <t>Załącznik nr 2 do Uchwały Nr III/11/2018 Rady Gminy Belsk Duży z dnia 28 grudnia 2018 r.</t>
  </si>
  <si>
    <t>Załącznik nr 3 do Uchwały Nr III/11/2018 Rady Gminy Belsk Duży z dnia 28 grudnia 2018 r.</t>
  </si>
  <si>
    <t>Załącznik nr 4 do Uchwały nr III/11/2018 Rady Gminy Belsk Duży z dnia 28 grudnia 2018 roku</t>
  </si>
  <si>
    <t>01030</t>
  </si>
  <si>
    <t>Izby rolnicze</t>
  </si>
  <si>
    <t>Urzędy gmin (miast i miast na prawa powiatu)</t>
  </si>
  <si>
    <t>ROLNICTWO I ŁOWIECTO</t>
  </si>
  <si>
    <t>Urzędy gmin (miast i miast na prawach powiatu)</t>
  </si>
  <si>
    <t>Załącznik nr 1 do Uchwały III/11/2018 Rady Gminy Belsk Duży z dnia 28 grudnia 2018 r.</t>
  </si>
  <si>
    <t>75085</t>
  </si>
  <si>
    <t>Wspólna obsługa jednostek samorządu terytorialnego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</si>
</sst>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6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0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9"/>
      <name val="Arial"/>
      <family val="2"/>
    </font>
    <font>
      <sz val="11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b/>
      <sz val="8"/>
      <name val="Arial CE"/>
      <family val="0"/>
    </font>
    <font>
      <b/>
      <sz val="11"/>
      <name val="Arial"/>
      <family val="2"/>
    </font>
    <font>
      <b/>
      <sz val="12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7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CE"/>
      <family val="0"/>
    </font>
    <font>
      <sz val="10.5"/>
      <name val="Arial"/>
      <family val="2"/>
    </font>
    <font>
      <b/>
      <sz val="13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55" fillId="3" borderId="0" applyNumberFormat="0" applyBorder="0" applyAlignment="0" applyProtection="0"/>
    <xf numFmtId="0" fontId="1" fillId="4" borderId="0" applyNumberFormat="0" applyBorder="0" applyAlignment="0" applyProtection="0"/>
    <xf numFmtId="0" fontId="55" fillId="5" borderId="0" applyNumberFormat="0" applyBorder="0" applyAlignment="0" applyProtection="0"/>
    <xf numFmtId="0" fontId="1" fillId="6" borderId="0" applyNumberFormat="0" applyBorder="0" applyAlignment="0" applyProtection="0"/>
    <xf numFmtId="0" fontId="55" fillId="7" borderId="0" applyNumberFormat="0" applyBorder="0" applyAlignment="0" applyProtection="0"/>
    <xf numFmtId="0" fontId="1" fillId="8" borderId="0" applyNumberFormat="0" applyBorder="0" applyAlignment="0" applyProtection="0"/>
    <xf numFmtId="0" fontId="55" fillId="9" borderId="0" applyNumberFormat="0" applyBorder="0" applyAlignment="0" applyProtection="0"/>
    <xf numFmtId="0" fontId="1" fillId="10" borderId="0" applyNumberFormat="0" applyBorder="0" applyAlignment="0" applyProtection="0"/>
    <xf numFmtId="0" fontId="55" fillId="11" borderId="0" applyNumberFormat="0" applyBorder="0" applyAlignment="0" applyProtection="0"/>
    <xf numFmtId="0" fontId="1" fillId="12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55" fillId="15" borderId="0" applyNumberFormat="0" applyBorder="0" applyAlignment="0" applyProtection="0"/>
    <xf numFmtId="0" fontId="1" fillId="16" borderId="0" applyNumberFormat="0" applyBorder="0" applyAlignment="0" applyProtection="0"/>
    <xf numFmtId="0" fontId="55" fillId="17" borderId="0" applyNumberFormat="0" applyBorder="0" applyAlignment="0" applyProtection="0"/>
    <xf numFmtId="0" fontId="1" fillId="18" borderId="0" applyNumberFormat="0" applyBorder="0" applyAlignment="0" applyProtection="0"/>
    <xf numFmtId="0" fontId="55" fillId="19" borderId="0" applyNumberFormat="0" applyBorder="0" applyAlignment="0" applyProtection="0"/>
    <xf numFmtId="0" fontId="1" fillId="8" borderId="0" applyNumberFormat="0" applyBorder="0" applyAlignment="0" applyProtection="0"/>
    <xf numFmtId="0" fontId="55" fillId="20" borderId="0" applyNumberFormat="0" applyBorder="0" applyAlignment="0" applyProtection="0"/>
    <xf numFmtId="0" fontId="1" fillId="14" borderId="0" applyNumberFormat="0" applyBorder="0" applyAlignment="0" applyProtection="0"/>
    <xf numFmtId="0" fontId="55" fillId="21" borderId="0" applyNumberFormat="0" applyBorder="0" applyAlignment="0" applyProtection="0"/>
    <xf numFmtId="0" fontId="1" fillId="22" borderId="0" applyNumberFormat="0" applyBorder="0" applyAlignment="0" applyProtection="0"/>
    <xf numFmtId="0" fontId="55" fillId="23" borderId="0" applyNumberFormat="0" applyBorder="0" applyAlignment="0" applyProtection="0"/>
    <xf numFmtId="0" fontId="2" fillId="24" borderId="0" applyNumberFormat="0" applyBorder="0" applyAlignment="0" applyProtection="0"/>
    <xf numFmtId="0" fontId="56" fillId="25" borderId="0" applyNumberFormat="0" applyBorder="0" applyAlignment="0" applyProtection="0"/>
    <xf numFmtId="0" fontId="2" fillId="16" borderId="0" applyNumberFormat="0" applyBorder="0" applyAlignment="0" applyProtection="0"/>
    <xf numFmtId="0" fontId="56" fillId="26" borderId="0" applyNumberFormat="0" applyBorder="0" applyAlignment="0" applyProtection="0"/>
    <xf numFmtId="0" fontId="2" fillId="18" borderId="0" applyNumberFormat="0" applyBorder="0" applyAlignment="0" applyProtection="0"/>
    <xf numFmtId="0" fontId="56" fillId="27" borderId="0" applyNumberFormat="0" applyBorder="0" applyAlignment="0" applyProtection="0"/>
    <xf numFmtId="0" fontId="2" fillId="28" borderId="0" applyNumberFormat="0" applyBorder="0" applyAlignment="0" applyProtection="0"/>
    <xf numFmtId="0" fontId="56" fillId="29" borderId="0" applyNumberFormat="0" applyBorder="0" applyAlignment="0" applyProtection="0"/>
    <xf numFmtId="0" fontId="2" fillId="30" borderId="0" applyNumberFormat="0" applyBorder="0" applyAlignment="0" applyProtection="0"/>
    <xf numFmtId="0" fontId="56" fillId="31" borderId="0" applyNumberFormat="0" applyBorder="0" applyAlignment="0" applyProtection="0"/>
    <xf numFmtId="0" fontId="2" fillId="32" borderId="0" applyNumberFormat="0" applyBorder="0" applyAlignment="0" applyProtection="0"/>
    <xf numFmtId="0" fontId="5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57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5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2" fillId="38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59" fillId="44" borderId="0" applyNumberFormat="0" applyBorder="0" applyAlignment="0" applyProtection="0"/>
  </cellStyleXfs>
  <cellXfs count="468">
    <xf numFmtId="0" fontId="0" fillId="0" borderId="0" xfId="0" applyAlignment="1">
      <alignment/>
    </xf>
    <xf numFmtId="0" fontId="0" fillId="0" borderId="0" xfId="72">
      <alignment/>
      <protection/>
    </xf>
    <xf numFmtId="0" fontId="0" fillId="0" borderId="0" xfId="7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38" borderId="10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49" fontId="19" fillId="0" borderId="10" xfId="72" applyNumberFormat="1" applyFont="1" applyBorder="1" applyAlignment="1">
      <alignment horizontal="center" vertical="center"/>
      <protection/>
    </xf>
    <xf numFmtId="49" fontId="19" fillId="0" borderId="15" xfId="72" applyNumberFormat="1" applyFont="1" applyBorder="1" applyAlignment="1">
      <alignment horizontal="center" vertical="center"/>
      <protection/>
    </xf>
    <xf numFmtId="0" fontId="19" fillId="0" borderId="15" xfId="72" applyFont="1" applyBorder="1" applyAlignment="1">
      <alignment vertical="center" wrapText="1"/>
      <protection/>
    </xf>
    <xf numFmtId="49" fontId="0" fillId="0" borderId="10" xfId="72" applyNumberFormat="1" applyFont="1" applyBorder="1" applyAlignment="1">
      <alignment horizontal="center" vertical="center"/>
      <protection/>
    </xf>
    <xf numFmtId="49" fontId="0" fillId="0" borderId="15" xfId="72" applyNumberFormat="1" applyFont="1" applyBorder="1" applyAlignment="1">
      <alignment horizontal="center" vertical="center"/>
      <protection/>
    </xf>
    <xf numFmtId="0" fontId="0" fillId="0" borderId="15" xfId="72" applyFont="1" applyBorder="1" applyAlignment="1">
      <alignment vertical="center" wrapText="1"/>
      <protection/>
    </xf>
    <xf numFmtId="0" fontId="0" fillId="0" borderId="0" xfId="0" applyFont="1" applyAlignment="1">
      <alignment/>
    </xf>
    <xf numFmtId="49" fontId="0" fillId="0" borderId="14" xfId="72" applyNumberFormat="1" applyBorder="1" applyAlignment="1">
      <alignment horizontal="center" vertical="center"/>
      <protection/>
    </xf>
    <xf numFmtId="49" fontId="0" fillId="0" borderId="16" xfId="72" applyNumberFormat="1" applyFont="1" applyBorder="1" applyAlignment="1">
      <alignment horizontal="center" vertical="center"/>
      <protection/>
    </xf>
    <xf numFmtId="0" fontId="0" fillId="0" borderId="16" xfId="72" applyFont="1" applyBorder="1" applyAlignment="1">
      <alignment vertical="center" wrapText="1"/>
      <protection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73" applyNumberFormat="1" applyFont="1" applyBorder="1" applyAlignment="1">
      <alignment vertical="center" wrapText="1"/>
      <protection/>
    </xf>
    <xf numFmtId="0" fontId="25" fillId="0" borderId="0" xfId="73" applyFont="1" applyAlignment="1">
      <alignment vertical="center"/>
      <protection/>
    </xf>
    <xf numFmtId="0" fontId="18" fillId="0" borderId="0" xfId="73" applyFont="1" applyAlignment="1">
      <alignment vertical="center"/>
      <protection/>
    </xf>
    <xf numFmtId="0" fontId="0" fillId="0" borderId="0" xfId="73">
      <alignment/>
      <protection/>
    </xf>
    <xf numFmtId="0" fontId="0" fillId="0" borderId="0" xfId="7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38" borderId="12" xfId="0" applyFont="1" applyFill="1" applyBorder="1" applyAlignment="1">
      <alignment horizontal="center" vertical="center" wrapText="1"/>
    </xf>
    <xf numFmtId="0" fontId="28" fillId="38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5" fillId="0" borderId="0" xfId="72" applyFont="1" applyBorder="1" applyAlignment="1">
      <alignment vertical="center"/>
      <protection/>
    </xf>
    <xf numFmtId="0" fontId="25" fillId="0" borderId="0" xfId="72" applyFont="1" applyAlignment="1">
      <alignment vertical="center"/>
      <protection/>
    </xf>
    <xf numFmtId="0" fontId="0" fillId="0" borderId="0" xfId="72" applyAlignment="1">
      <alignment vertical="center"/>
      <protection/>
    </xf>
    <xf numFmtId="3" fontId="0" fillId="0" borderId="0" xfId="74" applyNumberFormat="1" applyFont="1" applyBorder="1" applyAlignment="1">
      <alignment horizontal="right" vertical="center" wrapText="1"/>
      <protection/>
    </xf>
    <xf numFmtId="0" fontId="0" fillId="0" borderId="0" xfId="74" applyAlignment="1">
      <alignment vertical="center"/>
      <protection/>
    </xf>
    <xf numFmtId="0" fontId="25" fillId="0" borderId="0" xfId="74" applyFont="1" applyAlignment="1">
      <alignment horizontal="right" vertical="center"/>
      <protection/>
    </xf>
    <xf numFmtId="0" fontId="26" fillId="0" borderId="0" xfId="74" applyFont="1" applyAlignment="1">
      <alignment horizontal="center" vertical="center"/>
      <protection/>
    </xf>
    <xf numFmtId="0" fontId="0" fillId="0" borderId="0" xfId="74" applyAlignment="1">
      <alignment horizontal="right" vertical="center"/>
      <protection/>
    </xf>
    <xf numFmtId="0" fontId="25" fillId="0" borderId="0" xfId="0" applyFont="1" applyAlignment="1">
      <alignment horizontal="center" vertical="center"/>
    </xf>
    <xf numFmtId="0" fontId="30" fillId="38" borderId="16" xfId="0" applyFont="1" applyFill="1" applyBorder="1" applyAlignment="1">
      <alignment horizontal="center" vertical="center" wrapText="1"/>
    </xf>
    <xf numFmtId="0" fontId="30" fillId="38" borderId="12" xfId="0" applyFont="1" applyFill="1" applyBorder="1" applyAlignment="1">
      <alignment horizontal="center" vertical="center" wrapText="1"/>
    </xf>
    <xf numFmtId="0" fontId="28" fillId="38" borderId="14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 vertical="center" wrapText="1"/>
    </xf>
    <xf numFmtId="3" fontId="19" fillId="0" borderId="14" xfId="74" applyNumberFormat="1" applyFont="1" applyBorder="1" applyAlignment="1">
      <alignment vertical="center" wrapText="1"/>
      <protection/>
    </xf>
    <xf numFmtId="3" fontId="0" fillId="0" borderId="14" xfId="74" applyNumberFormat="1" applyFont="1" applyBorder="1" applyAlignment="1">
      <alignment vertical="center" wrapText="1"/>
      <protection/>
    </xf>
    <xf numFmtId="3" fontId="0" fillId="0" borderId="0" xfId="0" applyNumberFormat="1" applyAlignment="1">
      <alignment vertical="center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32" fillId="0" borderId="14" xfId="0" applyNumberFormat="1" applyFont="1" applyBorder="1" applyAlignment="1">
      <alignment vertical="center" wrapText="1"/>
    </xf>
    <xf numFmtId="3" fontId="24" fillId="0" borderId="14" xfId="0" applyNumberFormat="1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24" fillId="0" borderId="0" xfId="75" applyFont="1">
      <alignment/>
      <protection/>
    </xf>
    <xf numFmtId="49" fontId="24" fillId="0" borderId="0" xfId="75" applyNumberFormat="1" applyFont="1">
      <alignment/>
      <protection/>
    </xf>
    <xf numFmtId="3" fontId="24" fillId="0" borderId="0" xfId="75" applyNumberFormat="1" applyFont="1">
      <alignment/>
      <protection/>
    </xf>
    <xf numFmtId="0" fontId="29" fillId="0" borderId="14" xfId="75" applyFont="1" applyBorder="1" applyAlignment="1">
      <alignment horizontal="center" vertical="center"/>
      <protection/>
    </xf>
    <xf numFmtId="49" fontId="29" fillId="0" borderId="14" xfId="75" applyNumberFormat="1" applyFont="1" applyBorder="1" applyAlignment="1">
      <alignment horizontal="center" vertical="center"/>
      <protection/>
    </xf>
    <xf numFmtId="3" fontId="29" fillId="0" borderId="14" xfId="75" applyNumberFormat="1" applyFont="1" applyBorder="1" applyAlignment="1">
      <alignment horizontal="center" vertical="center"/>
      <protection/>
    </xf>
    <xf numFmtId="0" fontId="28" fillId="0" borderId="17" xfId="75" applyFont="1" applyBorder="1" applyAlignment="1">
      <alignment horizontal="center"/>
      <protection/>
    </xf>
    <xf numFmtId="0" fontId="28" fillId="0" borderId="17" xfId="75" applyFont="1" applyBorder="1">
      <alignment/>
      <protection/>
    </xf>
    <xf numFmtId="3" fontId="30" fillId="0" borderId="17" xfId="75" applyNumberFormat="1" applyFont="1" applyBorder="1">
      <alignment/>
      <protection/>
    </xf>
    <xf numFmtId="0" fontId="34" fillId="0" borderId="18" xfId="75" applyFont="1" applyBorder="1">
      <alignment/>
      <protection/>
    </xf>
    <xf numFmtId="0" fontId="24" fillId="0" borderId="18" xfId="75" applyFont="1" applyBorder="1">
      <alignment/>
      <protection/>
    </xf>
    <xf numFmtId="49" fontId="24" fillId="0" borderId="18" xfId="75" applyNumberFormat="1" applyFont="1" applyBorder="1">
      <alignment/>
      <protection/>
    </xf>
    <xf numFmtId="3" fontId="24" fillId="0" borderId="18" xfId="75" applyNumberFormat="1" applyFont="1" applyBorder="1">
      <alignment/>
      <protection/>
    </xf>
    <xf numFmtId="0" fontId="24" fillId="0" borderId="18" xfId="75" applyFont="1" applyBorder="1" applyAlignment="1">
      <alignment/>
      <protection/>
    </xf>
    <xf numFmtId="49" fontId="24" fillId="0" borderId="18" xfId="75" applyNumberFormat="1" applyFont="1" applyBorder="1" applyAlignment="1">
      <alignment/>
      <protection/>
    </xf>
    <xf numFmtId="3" fontId="24" fillId="0" borderId="18" xfId="75" applyNumberFormat="1" applyFont="1" applyBorder="1" applyAlignment="1">
      <alignment/>
      <protection/>
    </xf>
    <xf numFmtId="0" fontId="34" fillId="0" borderId="18" xfId="75" applyFont="1" applyBorder="1" applyAlignment="1">
      <alignment horizontal="center"/>
      <protection/>
    </xf>
    <xf numFmtId="0" fontId="28" fillId="0" borderId="18" xfId="75" applyFont="1" applyBorder="1" applyAlignment="1">
      <alignment horizontal="center"/>
      <protection/>
    </xf>
    <xf numFmtId="0" fontId="28" fillId="0" borderId="18" xfId="75" applyFont="1" applyBorder="1">
      <alignment/>
      <protection/>
    </xf>
    <xf numFmtId="3" fontId="30" fillId="0" borderId="18" xfId="75" applyNumberFormat="1" applyFont="1" applyBorder="1">
      <alignment/>
      <protection/>
    </xf>
    <xf numFmtId="0" fontId="34" fillId="0" borderId="19" xfId="75" applyFont="1" applyBorder="1" applyAlignment="1">
      <alignment horizontal="center"/>
      <protection/>
    </xf>
    <xf numFmtId="0" fontId="34" fillId="0" borderId="19" xfId="75" applyFont="1" applyBorder="1">
      <alignment/>
      <protection/>
    </xf>
    <xf numFmtId="3" fontId="30" fillId="0" borderId="14" xfId="75" applyNumberFormat="1" applyFont="1" applyBorder="1">
      <alignment/>
      <protection/>
    </xf>
    <xf numFmtId="0" fontId="35" fillId="0" borderId="0" xfId="75" applyFont="1">
      <alignment/>
      <protection/>
    </xf>
    <xf numFmtId="49" fontId="35" fillId="0" borderId="0" xfId="75" applyNumberFormat="1" applyFont="1">
      <alignment/>
      <protection/>
    </xf>
    <xf numFmtId="3" fontId="35" fillId="0" borderId="0" xfId="75" applyNumberFormat="1" applyFont="1">
      <alignment/>
      <protection/>
    </xf>
    <xf numFmtId="3" fontId="28" fillId="38" borderId="14" xfId="75" applyNumberFormat="1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0" fontId="20" fillId="38" borderId="22" xfId="0" applyFont="1" applyFill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/>
    </xf>
    <xf numFmtId="0" fontId="36" fillId="38" borderId="14" xfId="0" applyFont="1" applyFill="1" applyBorder="1" applyAlignment="1">
      <alignment horizontal="center" vertical="center" wrapText="1"/>
    </xf>
    <xf numFmtId="0" fontId="36" fillId="38" borderId="12" xfId="0" applyFont="1" applyFill="1" applyBorder="1" applyAlignment="1">
      <alignment horizontal="center" vertical="center" wrapText="1"/>
    </xf>
    <xf numFmtId="0" fontId="36" fillId="38" borderId="12" xfId="0" applyFont="1" applyFill="1" applyBorder="1" applyAlignment="1">
      <alignment horizontal="center" vertical="center"/>
    </xf>
    <xf numFmtId="3" fontId="19" fillId="0" borderId="10" xfId="0" applyNumberFormat="1" applyFont="1" applyBorder="1" applyAlignment="1">
      <alignment vertical="center"/>
    </xf>
    <xf numFmtId="3" fontId="19" fillId="0" borderId="23" xfId="0" applyNumberFormat="1" applyFont="1" applyBorder="1" applyAlignment="1">
      <alignment vertical="center"/>
    </xf>
    <xf numFmtId="0" fontId="0" fillId="0" borderId="15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20" fillId="0" borderId="14" xfId="0" applyFont="1" applyBorder="1" applyAlignment="1">
      <alignment horizontal="right" vertical="center"/>
    </xf>
    <xf numFmtId="3" fontId="20" fillId="0" borderId="22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3" fontId="20" fillId="0" borderId="22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vertical="center"/>
    </xf>
    <xf numFmtId="3" fontId="0" fillId="0" borderId="15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39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/>
    </xf>
    <xf numFmtId="3" fontId="40" fillId="0" borderId="14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40" fillId="0" borderId="14" xfId="0" applyFont="1" applyBorder="1" applyAlignment="1">
      <alignment vertical="center"/>
    </xf>
    <xf numFmtId="3" fontId="40" fillId="0" borderId="14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vertical="center"/>
    </xf>
    <xf numFmtId="3" fontId="21" fillId="0" borderId="14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3" fontId="40" fillId="0" borderId="11" xfId="0" applyNumberFormat="1" applyFont="1" applyBorder="1" applyAlignment="1">
      <alignment horizontal="right" vertical="center"/>
    </xf>
    <xf numFmtId="0" fontId="40" fillId="0" borderId="11" xfId="0" applyFont="1" applyBorder="1" applyAlignment="1">
      <alignment vertical="center" wrapText="1"/>
    </xf>
    <xf numFmtId="3" fontId="40" fillId="0" borderId="12" xfId="0" applyNumberFormat="1" applyFont="1" applyBorder="1" applyAlignment="1">
      <alignment horizontal="right" vertical="center"/>
    </xf>
    <xf numFmtId="0" fontId="40" fillId="0" borderId="12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right" vertical="center"/>
    </xf>
    <xf numFmtId="0" fontId="40" fillId="0" borderId="11" xfId="0" applyFont="1" applyBorder="1" applyAlignment="1">
      <alignment vertical="center"/>
    </xf>
    <xf numFmtId="3" fontId="40" fillId="0" borderId="11" xfId="0" applyNumberFormat="1" applyFont="1" applyBorder="1" applyAlignment="1">
      <alignment horizontal="right" vertical="center"/>
    </xf>
    <xf numFmtId="0" fontId="40" fillId="0" borderId="14" xfId="0" applyFont="1" applyBorder="1" applyAlignment="1">
      <alignment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3" fontId="41" fillId="0" borderId="14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2" fillId="0" borderId="0" xfId="0" applyFont="1" applyAlignment="1">
      <alignment vertical="center"/>
    </xf>
    <xf numFmtId="0" fontId="20" fillId="0" borderId="0" xfId="72" applyFont="1" applyBorder="1" applyAlignment="1">
      <alignment horizontal="center" vertical="center"/>
      <protection/>
    </xf>
    <xf numFmtId="3" fontId="20" fillId="0" borderId="0" xfId="7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3" fontId="0" fillId="0" borderId="17" xfId="0" applyNumberForma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24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25" xfId="0" applyNumberFormat="1" applyBorder="1" applyAlignment="1">
      <alignment vertical="center"/>
    </xf>
    <xf numFmtId="0" fontId="19" fillId="0" borderId="0" xfId="0" applyFont="1" applyAlignment="1">
      <alignment/>
    </xf>
    <xf numFmtId="0" fontId="0" fillId="0" borderId="0" xfId="7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40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5" fillId="0" borderId="17" xfId="0" applyFont="1" applyBorder="1" applyAlignment="1">
      <alignment/>
    </xf>
    <xf numFmtId="0" fontId="25" fillId="0" borderId="17" xfId="0" applyFont="1" applyBorder="1" applyAlignment="1">
      <alignment wrapText="1"/>
    </xf>
    <xf numFmtId="3" fontId="25" fillId="0" borderId="17" xfId="0" applyNumberFormat="1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8" xfId="0" applyFont="1" applyBorder="1" applyAlignment="1">
      <alignment wrapText="1"/>
    </xf>
    <xf numFmtId="3" fontId="25" fillId="0" borderId="18" xfId="0" applyNumberFormat="1" applyFont="1" applyBorder="1" applyAlignment="1">
      <alignment/>
    </xf>
    <xf numFmtId="49" fontId="25" fillId="0" borderId="18" xfId="0" applyNumberFormat="1" applyFont="1" applyBorder="1" applyAlignment="1">
      <alignment horizontal="right"/>
    </xf>
    <xf numFmtId="0" fontId="25" fillId="0" borderId="19" xfId="0" applyFont="1" applyBorder="1" applyAlignment="1">
      <alignment/>
    </xf>
    <xf numFmtId="3" fontId="25" fillId="0" borderId="19" xfId="0" applyNumberFormat="1" applyFont="1" applyBorder="1" applyAlignment="1">
      <alignment/>
    </xf>
    <xf numFmtId="0" fontId="19" fillId="0" borderId="0" xfId="74" applyFont="1" applyBorder="1" applyAlignment="1">
      <alignment horizontal="center" vertical="center" wrapText="1"/>
      <protection/>
    </xf>
    <xf numFmtId="3" fontId="19" fillId="0" borderId="0" xfId="74" applyNumberFormat="1" applyFont="1" applyBorder="1" applyAlignment="1">
      <alignment vertical="center" wrapText="1"/>
      <protection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37" fillId="0" borderId="15" xfId="0" applyFont="1" applyBorder="1" applyAlignment="1">
      <alignment vertical="center" wrapText="1"/>
    </xf>
    <xf numFmtId="0" fontId="19" fillId="0" borderId="16" xfId="72" applyFont="1" applyBorder="1" applyAlignment="1">
      <alignment vertical="center" wrapText="1"/>
      <protection/>
    </xf>
    <xf numFmtId="49" fontId="0" fillId="0" borderId="10" xfId="0" applyNumberFormat="1" applyFont="1" applyBorder="1" applyAlignment="1">
      <alignment vertical="center"/>
    </xf>
    <xf numFmtId="3" fontId="25" fillId="0" borderId="15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3" fontId="19" fillId="0" borderId="15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3" fontId="19" fillId="0" borderId="23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14" xfId="72" applyFont="1" applyBorder="1" applyAlignment="1">
      <alignment vertical="center" wrapText="1"/>
      <protection/>
    </xf>
    <xf numFmtId="3" fontId="37" fillId="0" borderId="15" xfId="0" applyNumberFormat="1" applyFont="1" applyBorder="1" applyAlignment="1">
      <alignment horizontal="center" vertical="center"/>
    </xf>
    <xf numFmtId="3" fontId="46" fillId="0" borderId="14" xfId="0" applyNumberFormat="1" applyFont="1" applyBorder="1" applyAlignment="1">
      <alignment horizontal="center" vertical="center"/>
    </xf>
    <xf numFmtId="3" fontId="37" fillId="0" borderId="23" xfId="0" applyNumberFormat="1" applyFont="1" applyBorder="1" applyAlignment="1">
      <alignment vertical="center"/>
    </xf>
    <xf numFmtId="3" fontId="37" fillId="0" borderId="10" xfId="0" applyNumberFormat="1" applyFont="1" applyBorder="1" applyAlignment="1">
      <alignment vertical="center"/>
    </xf>
    <xf numFmtId="0" fontId="33" fillId="0" borderId="0" xfId="0" applyFont="1" applyAlignment="1">
      <alignment/>
    </xf>
    <xf numFmtId="0" fontId="37" fillId="0" borderId="15" xfId="0" applyFont="1" applyBorder="1" applyAlignment="1">
      <alignment vertical="center" wrapText="1"/>
    </xf>
    <xf numFmtId="49" fontId="37" fillId="0" borderId="10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0" fillId="38" borderId="10" xfId="0" applyNumberFormat="1" applyFont="1" applyFill="1" applyBorder="1" applyAlignment="1">
      <alignment horizontal="center" vertical="center"/>
    </xf>
    <xf numFmtId="49" fontId="20" fillId="38" borderId="14" xfId="0" applyNumberFormat="1" applyFont="1" applyFill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19" fillId="0" borderId="10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right" vertical="center"/>
    </xf>
    <xf numFmtId="49" fontId="23" fillId="0" borderId="0" xfId="0" applyNumberFormat="1" applyFont="1" applyAlignment="1">
      <alignment vertical="center"/>
    </xf>
    <xf numFmtId="49" fontId="19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 readingOrder="1"/>
    </xf>
    <xf numFmtId="0" fontId="0" fillId="0" borderId="15" xfId="0" applyFont="1" applyBorder="1" applyAlignment="1">
      <alignment vertical="top" wrapText="1"/>
    </xf>
    <xf numFmtId="49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vertical="top" wrapText="1"/>
    </xf>
    <xf numFmtId="3" fontId="25" fillId="0" borderId="16" xfId="0" applyNumberFormat="1" applyFont="1" applyBorder="1" applyAlignment="1">
      <alignment horizontal="center" vertical="center"/>
    </xf>
    <xf numFmtId="3" fontId="25" fillId="0" borderId="14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49" fontId="19" fillId="0" borderId="14" xfId="0" applyNumberFormat="1" applyFont="1" applyBorder="1" applyAlignment="1">
      <alignment vertical="center"/>
    </xf>
    <xf numFmtId="0" fontId="37" fillId="0" borderId="16" xfId="0" applyFont="1" applyBorder="1" applyAlignment="1">
      <alignment vertical="center" wrapText="1"/>
    </xf>
    <xf numFmtId="3" fontId="19" fillId="0" borderId="22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0" fontId="36" fillId="38" borderId="14" xfId="0" applyFont="1" applyFill="1" applyBorder="1" applyAlignment="1">
      <alignment horizontal="center" vertical="top" wrapText="1"/>
    </xf>
    <xf numFmtId="0" fontId="37" fillId="0" borderId="15" xfId="0" applyFont="1" applyBorder="1" applyAlignment="1">
      <alignment vertical="top" wrapText="1"/>
    </xf>
    <xf numFmtId="0" fontId="38" fillId="0" borderId="0" xfId="0" applyFont="1" applyAlignment="1">
      <alignment horizontal="center" vertical="center" wrapText="1"/>
    </xf>
    <xf numFmtId="3" fontId="20" fillId="38" borderId="14" xfId="0" applyNumberFormat="1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19" fillId="0" borderId="16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vertical="center"/>
    </xf>
    <xf numFmtId="3" fontId="20" fillId="38" borderId="14" xfId="0" applyNumberFormat="1" applyFont="1" applyFill="1" applyBorder="1" applyAlignment="1">
      <alignment horizontal="center" vertical="center"/>
    </xf>
    <xf numFmtId="3" fontId="19" fillId="0" borderId="22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7" xfId="72" applyFont="1" applyBorder="1" applyAlignment="1">
      <alignment vertical="center" wrapText="1"/>
      <protection/>
    </xf>
    <xf numFmtId="3" fontId="0" fillId="0" borderId="24" xfId="0" applyNumberFormat="1" applyBorder="1" applyAlignment="1">
      <alignment horizontal="right" vertical="center" wrapText="1"/>
    </xf>
    <xf numFmtId="3" fontId="0" fillId="0" borderId="24" xfId="0" applyNumberFormat="1" applyBorder="1" applyAlignment="1">
      <alignment horizontal="right" vertical="center"/>
    </xf>
    <xf numFmtId="3" fontId="0" fillId="0" borderId="24" xfId="0" applyNumberFormat="1" applyBorder="1" applyAlignment="1">
      <alignment vertical="center"/>
    </xf>
    <xf numFmtId="0" fontId="19" fillId="0" borderId="19" xfId="0" applyFont="1" applyBorder="1" applyAlignment="1">
      <alignment vertical="center"/>
    </xf>
    <xf numFmtId="3" fontId="19" fillId="0" borderId="19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left" vertical="top" wrapText="1"/>
    </xf>
    <xf numFmtId="0" fontId="0" fillId="0" borderId="24" xfId="0" applyFont="1" applyBorder="1" applyAlignment="1">
      <alignment vertical="center" wrapText="1"/>
    </xf>
    <xf numFmtId="49" fontId="19" fillId="0" borderId="14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center"/>
    </xf>
    <xf numFmtId="49" fontId="60" fillId="0" borderId="10" xfId="72" applyNumberFormat="1" applyFont="1" applyBorder="1" applyAlignment="1">
      <alignment horizontal="center" vertical="center"/>
      <protection/>
    </xf>
    <xf numFmtId="49" fontId="60" fillId="0" borderId="15" xfId="72" applyNumberFormat="1" applyFont="1" applyBorder="1" applyAlignment="1">
      <alignment horizontal="center" vertical="center"/>
      <protection/>
    </xf>
    <xf numFmtId="0" fontId="60" fillId="0" borderId="15" xfId="72" applyFont="1" applyBorder="1" applyAlignment="1">
      <alignment vertical="center" wrapText="1"/>
      <protection/>
    </xf>
    <xf numFmtId="3" fontId="60" fillId="0" borderId="10" xfId="72" applyNumberFormat="1" applyFont="1" applyBorder="1" applyAlignment="1">
      <alignment vertical="center"/>
      <protection/>
    </xf>
    <xf numFmtId="3" fontId="60" fillId="0" borderId="23" xfId="72" applyNumberFormat="1" applyFont="1" applyBorder="1" applyAlignment="1">
      <alignment vertical="center"/>
      <protection/>
    </xf>
    <xf numFmtId="49" fontId="61" fillId="0" borderId="15" xfId="72" applyNumberFormat="1" applyFont="1" applyBorder="1" applyAlignment="1">
      <alignment horizontal="center" vertical="center"/>
      <protection/>
    </xf>
    <xf numFmtId="0" fontId="61" fillId="0" borderId="15" xfId="72" applyFont="1" applyBorder="1" applyAlignment="1">
      <alignment vertical="center" wrapText="1"/>
      <protection/>
    </xf>
    <xf numFmtId="3" fontId="61" fillId="0" borderId="10" xfId="72" applyNumberFormat="1" applyFont="1" applyBorder="1" applyAlignment="1">
      <alignment vertical="center"/>
      <protection/>
    </xf>
    <xf numFmtId="3" fontId="61" fillId="0" borderId="23" xfId="72" applyNumberFormat="1" applyFont="1" applyBorder="1" applyAlignment="1">
      <alignment vertical="center"/>
      <protection/>
    </xf>
    <xf numFmtId="49" fontId="61" fillId="0" borderId="10" xfId="72" applyNumberFormat="1" applyFont="1" applyBorder="1" applyAlignment="1">
      <alignment horizontal="center" vertical="center"/>
      <protection/>
    </xf>
    <xf numFmtId="0" fontId="61" fillId="0" borderId="14" xfId="0" applyFont="1" applyBorder="1" applyAlignment="1">
      <alignment vertical="top" wrapText="1"/>
    </xf>
    <xf numFmtId="0" fontId="61" fillId="0" borderId="15" xfId="72" applyFont="1" applyBorder="1" applyAlignment="1">
      <alignment vertical="top" wrapText="1"/>
      <protection/>
    </xf>
    <xf numFmtId="49" fontId="60" fillId="0" borderId="14" xfId="72" applyNumberFormat="1" applyFont="1" applyBorder="1" applyAlignment="1">
      <alignment horizontal="center" vertical="center"/>
      <protection/>
    </xf>
    <xf numFmtId="49" fontId="60" fillId="0" borderId="16" xfId="72" applyNumberFormat="1" applyFont="1" applyBorder="1" applyAlignment="1">
      <alignment horizontal="center" vertical="center"/>
      <protection/>
    </xf>
    <xf numFmtId="0" fontId="60" fillId="0" borderId="16" xfId="72" applyFont="1" applyBorder="1" applyAlignment="1">
      <alignment vertical="center" wrapText="1"/>
      <protection/>
    </xf>
    <xf numFmtId="3" fontId="60" fillId="0" borderId="14" xfId="72" applyNumberFormat="1" applyFont="1" applyBorder="1" applyAlignment="1">
      <alignment vertical="center"/>
      <protection/>
    </xf>
    <xf numFmtId="49" fontId="61" fillId="0" borderId="14" xfId="72" applyNumberFormat="1" applyFont="1" applyBorder="1" applyAlignment="1">
      <alignment horizontal="center" vertical="center"/>
      <protection/>
    </xf>
    <xf numFmtId="0" fontId="61" fillId="0" borderId="26" xfId="72" applyFont="1" applyBorder="1" applyAlignment="1">
      <alignment vertical="center" wrapText="1"/>
      <protection/>
    </xf>
    <xf numFmtId="3" fontId="61" fillId="0" borderId="14" xfId="72" applyNumberFormat="1" applyFont="1" applyBorder="1" applyAlignment="1">
      <alignment vertical="center"/>
      <protection/>
    </xf>
    <xf numFmtId="49" fontId="60" fillId="0" borderId="10" xfId="0" applyNumberFormat="1" applyFont="1" applyBorder="1" applyAlignment="1">
      <alignment horizontal="center"/>
    </xf>
    <xf numFmtId="0" fontId="60" fillId="0" borderId="26" xfId="72" applyFont="1" applyBorder="1" applyAlignment="1">
      <alignment vertical="center" wrapText="1"/>
      <protection/>
    </xf>
    <xf numFmtId="49" fontId="61" fillId="0" borderId="10" xfId="0" applyNumberFormat="1" applyFont="1" applyBorder="1" applyAlignment="1">
      <alignment horizontal="center"/>
    </xf>
    <xf numFmtId="0" fontId="61" fillId="0" borderId="14" xfId="0" applyFont="1" applyBorder="1" applyAlignment="1">
      <alignment wrapText="1"/>
    </xf>
    <xf numFmtId="49" fontId="61" fillId="0" borderId="10" xfId="0" applyNumberFormat="1" applyFont="1" applyBorder="1" applyAlignment="1">
      <alignment/>
    </xf>
    <xf numFmtId="0" fontId="61" fillId="0" borderId="0" xfId="0" applyFont="1" applyAlignment="1">
      <alignment wrapText="1"/>
    </xf>
    <xf numFmtId="49" fontId="61" fillId="0" borderId="16" xfId="72" applyNumberFormat="1" applyFont="1" applyBorder="1" applyAlignment="1">
      <alignment horizontal="center" vertical="center"/>
      <protection/>
    </xf>
    <xf numFmtId="0" fontId="61" fillId="0" borderId="16" xfId="72" applyFont="1" applyBorder="1" applyAlignment="1">
      <alignment vertical="center" wrapText="1"/>
      <protection/>
    </xf>
    <xf numFmtId="49" fontId="60" fillId="0" borderId="14" xfId="0" applyNumberFormat="1" applyFont="1" applyBorder="1" applyAlignment="1">
      <alignment horizontal="center"/>
    </xf>
    <xf numFmtId="49" fontId="61" fillId="0" borderId="14" xfId="0" applyNumberFormat="1" applyFont="1" applyBorder="1" applyAlignment="1">
      <alignment horizontal="center"/>
    </xf>
    <xf numFmtId="3" fontId="61" fillId="0" borderId="16" xfId="72" applyNumberFormat="1" applyFont="1" applyBorder="1" applyAlignment="1">
      <alignment vertical="center"/>
      <protection/>
    </xf>
    <xf numFmtId="3" fontId="60" fillId="0" borderId="16" xfId="72" applyNumberFormat="1" applyFont="1" applyBorder="1" applyAlignment="1">
      <alignment vertical="center"/>
      <protection/>
    </xf>
    <xf numFmtId="49" fontId="61" fillId="0" borderId="14" xfId="0" applyNumberFormat="1" applyFont="1" applyBorder="1" applyAlignment="1">
      <alignment/>
    </xf>
    <xf numFmtId="49" fontId="61" fillId="0" borderId="15" xfId="0" applyNumberFormat="1" applyFont="1" applyBorder="1" applyAlignment="1">
      <alignment horizontal="center"/>
    </xf>
    <xf numFmtId="0" fontId="61" fillId="0" borderId="20" xfId="72" applyFont="1" applyBorder="1" applyAlignment="1">
      <alignment vertical="center" wrapText="1"/>
      <protection/>
    </xf>
    <xf numFmtId="0" fontId="61" fillId="0" borderId="14" xfId="72" applyFont="1" applyBorder="1" applyAlignment="1">
      <alignment vertical="center" wrapText="1"/>
      <protection/>
    </xf>
    <xf numFmtId="0" fontId="61" fillId="0" borderId="12" xfId="0" applyFont="1" applyBorder="1" applyAlignment="1">
      <alignment wrapText="1"/>
    </xf>
    <xf numFmtId="3" fontId="19" fillId="0" borderId="10" xfId="72" applyNumberFormat="1" applyFont="1" applyBorder="1" applyAlignment="1">
      <alignment vertical="center"/>
      <protection/>
    </xf>
    <xf numFmtId="3" fontId="19" fillId="0" borderId="23" xfId="72" applyNumberFormat="1" applyFont="1" applyBorder="1" applyAlignment="1">
      <alignment vertical="center"/>
      <protection/>
    </xf>
    <xf numFmtId="3" fontId="0" fillId="0" borderId="10" xfId="72" applyNumberFormat="1" applyFont="1" applyBorder="1" applyAlignment="1">
      <alignment vertical="center"/>
      <protection/>
    </xf>
    <xf numFmtId="3" fontId="0" fillId="0" borderId="23" xfId="72" applyNumberFormat="1" applyFont="1" applyBorder="1" applyAlignment="1">
      <alignment vertical="center"/>
      <protection/>
    </xf>
    <xf numFmtId="3" fontId="0" fillId="0" borderId="22" xfId="72" applyNumberFormat="1" applyFont="1" applyBorder="1" applyAlignment="1">
      <alignment vertical="center"/>
      <protection/>
    </xf>
    <xf numFmtId="3" fontId="20" fillId="0" borderId="16" xfId="72" applyNumberFormat="1" applyFont="1" applyBorder="1" applyAlignment="1">
      <alignment vertical="center"/>
      <protection/>
    </xf>
    <xf numFmtId="3" fontId="20" fillId="0" borderId="14" xfId="72" applyNumberFormat="1" applyFont="1" applyBorder="1" applyAlignment="1">
      <alignment vertical="center"/>
      <protection/>
    </xf>
    <xf numFmtId="3" fontId="19" fillId="0" borderId="22" xfId="72" applyNumberFormat="1" applyFont="1" applyBorder="1" applyAlignment="1">
      <alignment vertical="center"/>
      <protection/>
    </xf>
    <xf numFmtId="3" fontId="19" fillId="0" borderId="14" xfId="72" applyNumberFormat="1" applyFont="1" applyBorder="1" applyAlignment="1">
      <alignment vertical="center"/>
      <protection/>
    </xf>
    <xf numFmtId="3" fontId="19" fillId="0" borderId="14" xfId="73" applyNumberFormat="1" applyFont="1" applyBorder="1" applyAlignment="1">
      <alignment vertical="center" wrapText="1"/>
      <protection/>
    </xf>
    <xf numFmtId="3" fontId="0" fillId="0" borderId="14" xfId="72" applyNumberFormat="1" applyFont="1" applyBorder="1" applyAlignment="1">
      <alignment vertical="center"/>
      <protection/>
    </xf>
    <xf numFmtId="3" fontId="0" fillId="0" borderId="14" xfId="73" applyNumberFormat="1" applyFont="1" applyBorder="1" applyAlignment="1">
      <alignment vertical="center" wrapText="1"/>
      <protection/>
    </xf>
    <xf numFmtId="0" fontId="47" fillId="0" borderId="0" xfId="0" applyFont="1" applyAlignment="1">
      <alignment/>
    </xf>
    <xf numFmtId="49" fontId="19" fillId="0" borderId="11" xfId="0" applyNumberFormat="1" applyFont="1" applyBorder="1" applyAlignment="1">
      <alignment vertical="center"/>
    </xf>
    <xf numFmtId="0" fontId="37" fillId="0" borderId="27" xfId="0" applyFont="1" applyBorder="1" applyAlignment="1">
      <alignment vertical="center" wrapText="1"/>
    </xf>
    <xf numFmtId="3" fontId="20" fillId="0" borderId="12" xfId="0" applyNumberFormat="1" applyFont="1" applyBorder="1" applyAlignment="1">
      <alignment horizontal="center" vertical="center"/>
    </xf>
    <xf numFmtId="3" fontId="19" fillId="0" borderId="28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49" fontId="19" fillId="0" borderId="16" xfId="72" applyNumberFormat="1" applyFont="1" applyBorder="1" applyAlignment="1">
      <alignment horizontal="center" vertical="center"/>
      <protection/>
    </xf>
    <xf numFmtId="0" fontId="19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vertical="center"/>
    </xf>
    <xf numFmtId="49" fontId="19" fillId="0" borderId="14" xfId="72" applyNumberFormat="1" applyFont="1" applyBorder="1" applyAlignment="1">
      <alignment horizontal="center" vertical="center"/>
      <protection/>
    </xf>
    <xf numFmtId="0" fontId="19" fillId="0" borderId="14" xfId="72" applyFont="1" applyBorder="1" applyAlignment="1">
      <alignment vertical="center" wrapText="1"/>
      <protection/>
    </xf>
    <xf numFmtId="49" fontId="0" fillId="0" borderId="14" xfId="72" applyNumberFormat="1" applyFont="1" applyBorder="1" applyAlignment="1">
      <alignment horizontal="center" vertical="center"/>
      <protection/>
    </xf>
    <xf numFmtId="3" fontId="0" fillId="0" borderId="19" xfId="0" applyNumberFormat="1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left" vertical="center" indent="2"/>
    </xf>
    <xf numFmtId="0" fontId="0" fillId="0" borderId="19" xfId="0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4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3" fontId="0" fillId="0" borderId="17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 wrapText="1"/>
    </xf>
    <xf numFmtId="3" fontId="20" fillId="38" borderId="16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22" xfId="72" applyFont="1" applyBorder="1" applyAlignment="1">
      <alignment vertical="center" wrapText="1"/>
      <protection/>
    </xf>
    <xf numFmtId="3" fontId="0" fillId="0" borderId="16" xfId="72" applyNumberFormat="1" applyFont="1" applyBorder="1" applyAlignment="1">
      <alignment vertical="center"/>
      <protection/>
    </xf>
    <xf numFmtId="0" fontId="19" fillId="0" borderId="22" xfId="72" applyFont="1" applyBorder="1" applyAlignment="1">
      <alignment vertical="center" wrapText="1"/>
      <protection/>
    </xf>
    <xf numFmtId="3" fontId="19" fillId="0" borderId="16" xfId="72" applyNumberFormat="1" applyFont="1" applyBorder="1" applyAlignment="1">
      <alignment vertical="center"/>
      <protection/>
    </xf>
    <xf numFmtId="4" fontId="19" fillId="0" borderId="14" xfId="73" applyNumberFormat="1" applyFont="1" applyBorder="1" applyAlignment="1">
      <alignment vertical="center" wrapText="1"/>
      <protection/>
    </xf>
    <xf numFmtId="0" fontId="22" fillId="0" borderId="1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20" fillId="38" borderId="26" xfId="0" applyFont="1" applyFill="1" applyBorder="1" applyAlignment="1">
      <alignment horizontal="center"/>
    </xf>
    <xf numFmtId="0" fontId="20" fillId="38" borderId="22" xfId="0" applyFont="1" applyFill="1" applyBorder="1" applyAlignment="1">
      <alignment horizontal="center"/>
    </xf>
    <xf numFmtId="49" fontId="20" fillId="38" borderId="11" xfId="0" applyNumberFormat="1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0" fontId="20" fillId="38" borderId="15" xfId="0" applyFont="1" applyFill="1" applyBorder="1" applyAlignment="1">
      <alignment horizontal="center" vertical="center"/>
    </xf>
    <xf numFmtId="0" fontId="20" fillId="38" borderId="20" xfId="0" applyFont="1" applyFill="1" applyBorder="1" applyAlignment="1">
      <alignment horizontal="center" vertical="center"/>
    </xf>
    <xf numFmtId="0" fontId="20" fillId="38" borderId="23" xfId="0" applyFont="1" applyFill="1" applyBorder="1" applyAlignment="1">
      <alignment horizontal="center" vertical="center"/>
    </xf>
    <xf numFmtId="0" fontId="20" fillId="38" borderId="27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horizontal="center" vertical="center"/>
    </xf>
    <xf numFmtId="0" fontId="20" fillId="38" borderId="28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0" fontId="20" fillId="38" borderId="29" xfId="0" applyFont="1" applyFill="1" applyBorder="1" applyAlignment="1">
      <alignment horizontal="center" vertical="center"/>
    </xf>
    <xf numFmtId="0" fontId="20" fillId="38" borderId="13" xfId="0" applyFont="1" applyFill="1" applyBorder="1" applyAlignment="1">
      <alignment horizontal="center" vertical="center"/>
    </xf>
    <xf numFmtId="0" fontId="20" fillId="38" borderId="26" xfId="0" applyFont="1" applyFill="1" applyBorder="1" applyAlignment="1">
      <alignment horizontal="center" vertical="center"/>
    </xf>
    <xf numFmtId="0" fontId="20" fillId="38" borderId="22" xfId="0" applyFont="1" applyFill="1" applyBorder="1" applyAlignment="1">
      <alignment horizontal="center" vertical="center"/>
    </xf>
    <xf numFmtId="0" fontId="20" fillId="38" borderId="16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0" fontId="20" fillId="0" borderId="16" xfId="72" applyFont="1" applyBorder="1" applyAlignment="1">
      <alignment horizontal="center" vertical="center"/>
      <protection/>
    </xf>
    <xf numFmtId="0" fontId="20" fillId="0" borderId="26" xfId="72" applyFont="1" applyBorder="1" applyAlignment="1">
      <alignment horizontal="center" vertical="center"/>
      <protection/>
    </xf>
    <xf numFmtId="0" fontId="20" fillId="0" borderId="22" xfId="72" applyFont="1" applyBorder="1" applyAlignment="1">
      <alignment horizontal="center" vertical="center"/>
      <protection/>
    </xf>
    <xf numFmtId="0" fontId="20" fillId="38" borderId="16" xfId="0" applyFont="1" applyFill="1" applyBorder="1" applyAlignment="1">
      <alignment horizontal="left" vertical="center"/>
    </xf>
    <xf numFmtId="0" fontId="20" fillId="38" borderId="22" xfId="0" applyFont="1" applyFill="1" applyBorder="1" applyAlignment="1">
      <alignment horizontal="left" vertical="center"/>
    </xf>
    <xf numFmtId="0" fontId="28" fillId="38" borderId="15" xfId="0" applyFont="1" applyFill="1" applyBorder="1" applyAlignment="1">
      <alignment horizontal="center" vertical="center" wrapText="1"/>
    </xf>
    <xf numFmtId="0" fontId="28" fillId="38" borderId="20" xfId="0" applyFont="1" applyFill="1" applyBorder="1" applyAlignment="1">
      <alignment horizontal="center" vertical="center" wrapText="1"/>
    </xf>
    <xf numFmtId="0" fontId="28" fillId="38" borderId="23" xfId="0" applyFont="1" applyFill="1" applyBorder="1" applyAlignment="1">
      <alignment horizontal="center" vertical="center" wrapText="1"/>
    </xf>
    <xf numFmtId="0" fontId="28" fillId="38" borderId="21" xfId="0" applyFont="1" applyFill="1" applyBorder="1" applyAlignment="1">
      <alignment horizontal="center" vertical="center" wrapText="1"/>
    </xf>
    <xf numFmtId="0" fontId="28" fillId="38" borderId="29" xfId="0" applyFont="1" applyFill="1" applyBorder="1" applyAlignment="1">
      <alignment horizontal="center" vertical="center" wrapText="1"/>
    </xf>
    <xf numFmtId="0" fontId="28" fillId="38" borderId="13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19" fillId="0" borderId="16" xfId="73" applyFont="1" applyBorder="1" applyAlignment="1">
      <alignment horizontal="center" vertical="center" wrapText="1"/>
      <protection/>
    </xf>
    <xf numFmtId="0" fontId="19" fillId="0" borderId="26" xfId="73" applyFont="1" applyBorder="1" applyAlignment="1">
      <alignment horizontal="center" vertical="center" wrapText="1"/>
      <protection/>
    </xf>
    <xf numFmtId="0" fontId="19" fillId="0" borderId="22" xfId="73" applyFont="1" applyBorder="1" applyAlignment="1">
      <alignment horizontal="center" vertical="center" wrapText="1"/>
      <protection/>
    </xf>
    <xf numFmtId="0" fontId="28" fillId="38" borderId="10" xfId="0" applyFont="1" applyFill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 vertical="center" wrapText="1"/>
    </xf>
    <xf numFmtId="0" fontId="28" fillId="38" borderId="16" xfId="0" applyFont="1" applyFill="1" applyBorder="1" applyAlignment="1">
      <alignment horizontal="center" vertical="center" wrapText="1"/>
    </xf>
    <xf numFmtId="0" fontId="28" fillId="38" borderId="22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20" fillId="38" borderId="10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20" fillId="38" borderId="10" xfId="0" applyNumberFormat="1" applyFont="1" applyFill="1" applyBorder="1" applyAlignment="1">
      <alignment horizontal="center" vertical="center" wrapText="1"/>
    </xf>
    <xf numFmtId="3" fontId="20" fillId="38" borderId="11" xfId="0" applyNumberFormat="1" applyFont="1" applyFill="1" applyBorder="1" applyAlignment="1">
      <alignment horizontal="center" vertical="center" wrapText="1"/>
    </xf>
    <xf numFmtId="3" fontId="20" fillId="38" borderId="12" xfId="0" applyNumberFormat="1" applyFont="1" applyFill="1" applyBorder="1" applyAlignment="1">
      <alignment horizontal="center" vertical="center" wrapText="1"/>
    </xf>
    <xf numFmtId="3" fontId="20" fillId="38" borderId="16" xfId="0" applyNumberFormat="1" applyFont="1" applyFill="1" applyBorder="1" applyAlignment="1">
      <alignment horizontal="center" vertical="center" wrapText="1"/>
    </xf>
    <xf numFmtId="3" fontId="20" fillId="38" borderId="26" xfId="0" applyNumberFormat="1" applyFont="1" applyFill="1" applyBorder="1" applyAlignment="1">
      <alignment horizontal="center" vertical="center" wrapText="1"/>
    </xf>
    <xf numFmtId="3" fontId="20" fillId="38" borderId="22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3" fontId="20" fillId="38" borderId="14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/>
    </xf>
    <xf numFmtId="0" fontId="20" fillId="38" borderId="14" xfId="0" applyFont="1" applyFill="1" applyBorder="1" applyAlignment="1">
      <alignment horizontal="center" vertical="center" wrapText="1"/>
    </xf>
    <xf numFmtId="0" fontId="19" fillId="0" borderId="14" xfId="74" applyFont="1" applyBorder="1" applyAlignment="1">
      <alignment horizontal="center" vertical="center" wrapText="1"/>
      <protection/>
    </xf>
    <xf numFmtId="0" fontId="30" fillId="38" borderId="10" xfId="0" applyFont="1" applyFill="1" applyBorder="1" applyAlignment="1">
      <alignment horizontal="center" vertical="center" wrapText="1"/>
    </xf>
    <xf numFmtId="0" fontId="30" fillId="38" borderId="12" xfId="0" applyFont="1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30" fillId="38" borderId="15" xfId="0" applyFont="1" applyFill="1" applyBorder="1" applyAlignment="1">
      <alignment horizontal="center" vertical="center" wrapText="1"/>
    </xf>
    <xf numFmtId="0" fontId="30" fillId="38" borderId="20" xfId="0" applyFont="1" applyFill="1" applyBorder="1" applyAlignment="1">
      <alignment horizontal="center" vertical="center" wrapText="1"/>
    </xf>
    <xf numFmtId="0" fontId="30" fillId="38" borderId="23" xfId="0" applyFont="1" applyFill="1" applyBorder="1" applyAlignment="1">
      <alignment horizontal="center" vertical="center" wrapText="1"/>
    </xf>
    <xf numFmtId="0" fontId="30" fillId="38" borderId="21" xfId="0" applyFont="1" applyFill="1" applyBorder="1" applyAlignment="1">
      <alignment horizontal="center" vertical="center" wrapText="1"/>
    </xf>
    <xf numFmtId="0" fontId="30" fillId="38" borderId="29" xfId="0" applyFont="1" applyFill="1" applyBorder="1" applyAlignment="1">
      <alignment horizontal="center" vertical="center" wrapText="1"/>
    </xf>
    <xf numFmtId="0" fontId="30" fillId="38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3" fontId="43" fillId="38" borderId="14" xfId="0" applyNumberFormat="1" applyFont="1" applyFill="1" applyBorder="1" applyAlignment="1">
      <alignment horizontal="center" vertical="center" wrapText="1"/>
    </xf>
    <xf numFmtId="0" fontId="20" fillId="38" borderId="11" xfId="0" applyFont="1" applyFill="1" applyBorder="1" applyAlignment="1">
      <alignment horizontal="center" vertical="center" wrapText="1"/>
    </xf>
    <xf numFmtId="0" fontId="20" fillId="38" borderId="12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 vertical="center" wrapText="1"/>
    </xf>
    <xf numFmtId="0" fontId="19" fillId="38" borderId="12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19" fillId="38" borderId="11" xfId="0" applyFont="1" applyFill="1" applyBorder="1" applyAlignment="1">
      <alignment horizontal="center" vertical="center"/>
    </xf>
    <xf numFmtId="0" fontId="19" fillId="38" borderId="12" xfId="0" applyFont="1" applyFill="1" applyBorder="1" applyAlignment="1">
      <alignment horizontal="center" vertical="center"/>
    </xf>
    <xf numFmtId="0" fontId="19" fillId="0" borderId="0" xfId="75" applyFont="1" applyAlignment="1">
      <alignment horizontal="center"/>
      <protection/>
    </xf>
    <xf numFmtId="0" fontId="28" fillId="38" borderId="14" xfId="75" applyFont="1" applyFill="1" applyBorder="1" applyAlignment="1">
      <alignment horizontal="center" vertical="center"/>
      <protection/>
    </xf>
    <xf numFmtId="0" fontId="28" fillId="38" borderId="14" xfId="75" applyFont="1" applyFill="1" applyBorder="1" applyAlignment="1">
      <alignment horizontal="center" vertical="center" wrapText="1"/>
      <protection/>
    </xf>
    <xf numFmtId="49" fontId="28" fillId="38" borderId="14" xfId="75" applyNumberFormat="1" applyFont="1" applyFill="1" applyBorder="1" applyAlignment="1">
      <alignment horizontal="center" vertical="center" wrapText="1"/>
      <protection/>
    </xf>
    <xf numFmtId="3" fontId="28" fillId="38" borderId="14" xfId="75" applyNumberFormat="1" applyFont="1" applyFill="1" applyBorder="1" applyAlignment="1">
      <alignment horizontal="center" vertical="center" wrapText="1"/>
      <protection/>
    </xf>
    <xf numFmtId="3" fontId="28" fillId="38" borderId="14" xfId="75" applyNumberFormat="1" applyFont="1" applyFill="1" applyBorder="1" applyAlignment="1">
      <alignment horizontal="center" vertical="center"/>
      <protection/>
    </xf>
    <xf numFmtId="0" fontId="30" fillId="0" borderId="30" xfId="75" applyFont="1" applyBorder="1" applyAlignment="1">
      <alignment horizontal="center"/>
      <protection/>
    </xf>
    <xf numFmtId="0" fontId="30" fillId="0" borderId="31" xfId="75" applyFont="1" applyBorder="1" applyAlignment="1">
      <alignment horizontal="center"/>
      <protection/>
    </xf>
    <xf numFmtId="0" fontId="34" fillId="0" borderId="18" xfId="75" applyFont="1" applyBorder="1" applyAlignment="1">
      <alignment horizontal="center" vertical="center"/>
      <protection/>
    </xf>
    <xf numFmtId="0" fontId="24" fillId="0" borderId="32" xfId="75" applyFont="1" applyBorder="1" applyAlignment="1">
      <alignment horizontal="left" wrapText="1"/>
      <protection/>
    </xf>
    <xf numFmtId="0" fontId="24" fillId="0" borderId="33" xfId="75" applyFont="1" applyBorder="1" applyAlignment="1">
      <alignment horizontal="left"/>
      <protection/>
    </xf>
    <xf numFmtId="0" fontId="24" fillId="0" borderId="34" xfId="75" applyFont="1" applyBorder="1" applyAlignment="1">
      <alignment horizontal="left"/>
      <protection/>
    </xf>
    <xf numFmtId="0" fontId="24" fillId="0" borderId="27" xfId="75" applyFont="1" applyBorder="1" applyAlignment="1">
      <alignment horizontal="left"/>
      <protection/>
    </xf>
    <xf numFmtId="0" fontId="24" fillId="0" borderId="0" xfId="75" applyFont="1" applyBorder="1" applyAlignment="1">
      <alignment horizontal="left"/>
      <protection/>
    </xf>
    <xf numFmtId="0" fontId="24" fillId="0" borderId="28" xfId="75" applyFont="1" applyBorder="1" applyAlignment="1">
      <alignment horizontal="left"/>
      <protection/>
    </xf>
    <xf numFmtId="0" fontId="24" fillId="0" borderId="35" xfId="75" applyFont="1" applyBorder="1" applyAlignment="1">
      <alignment horizontal="left"/>
      <protection/>
    </xf>
    <xf numFmtId="0" fontId="24" fillId="0" borderId="36" xfId="75" applyFont="1" applyBorder="1" applyAlignment="1">
      <alignment horizontal="left"/>
      <protection/>
    </xf>
    <xf numFmtId="0" fontId="24" fillId="0" borderId="37" xfId="75" applyFont="1" applyBorder="1" applyAlignment="1">
      <alignment horizontal="left"/>
      <protection/>
    </xf>
    <xf numFmtId="0" fontId="24" fillId="0" borderId="38" xfId="75" applyFont="1" applyBorder="1" applyAlignment="1">
      <alignment horizontal="center"/>
      <protection/>
    </xf>
    <xf numFmtId="0" fontId="24" fillId="0" borderId="39" xfId="75" applyFont="1" applyBorder="1" applyAlignment="1">
      <alignment horizontal="center"/>
      <protection/>
    </xf>
    <xf numFmtId="0" fontId="24" fillId="0" borderId="40" xfId="75" applyFont="1" applyBorder="1" applyAlignment="1">
      <alignment horizontal="center"/>
      <protection/>
    </xf>
    <xf numFmtId="0" fontId="30" fillId="0" borderId="38" xfId="75" applyFont="1" applyBorder="1" applyAlignment="1">
      <alignment horizontal="center"/>
      <protection/>
    </xf>
    <xf numFmtId="0" fontId="30" fillId="0" borderId="40" xfId="75" applyFont="1" applyBorder="1" applyAlignment="1">
      <alignment horizontal="center"/>
      <protection/>
    </xf>
    <xf numFmtId="0" fontId="35" fillId="0" borderId="0" xfId="75" applyFont="1" applyAlignment="1">
      <alignment horizontal="left"/>
      <protection/>
    </xf>
    <xf numFmtId="0" fontId="24" fillId="0" borderId="41" xfId="75" applyFont="1" applyBorder="1" applyAlignment="1">
      <alignment horizontal="center"/>
      <protection/>
    </xf>
    <xf numFmtId="0" fontId="24" fillId="0" borderId="42" xfId="75" applyFont="1" applyBorder="1" applyAlignment="1">
      <alignment horizontal="center"/>
      <protection/>
    </xf>
    <xf numFmtId="0" fontId="24" fillId="0" borderId="43" xfId="75" applyFont="1" applyBorder="1" applyAlignment="1">
      <alignment horizontal="center"/>
      <protection/>
    </xf>
    <xf numFmtId="0" fontId="28" fillId="0" borderId="16" xfId="75" applyFont="1" applyBorder="1" applyAlignment="1">
      <alignment horizontal="center"/>
      <protection/>
    </xf>
    <xf numFmtId="0" fontId="28" fillId="0" borderId="22" xfId="75" applyFont="1" applyBorder="1" applyAlignment="1">
      <alignment horizontal="center"/>
      <protection/>
    </xf>
    <xf numFmtId="0" fontId="30" fillId="0" borderId="16" xfId="75" applyFont="1" applyBorder="1" applyAlignment="1">
      <alignment horizontal="center"/>
      <protection/>
    </xf>
    <xf numFmtId="0" fontId="30" fillId="0" borderId="22" xfId="75" applyFont="1" applyBorder="1" applyAlignment="1">
      <alignment horizontal="center"/>
      <protection/>
    </xf>
  </cellXfs>
  <cellStyles count="74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Normalny_Arkusz3" xfId="73"/>
    <cellStyle name="Normalny_Arkusz5" xfId="74"/>
    <cellStyle name="Normalny_zal_Szczecin" xfId="75"/>
    <cellStyle name="Obliczenia" xfId="76"/>
    <cellStyle name="Followed Hyperlink" xfId="77"/>
    <cellStyle name="Percent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Złe" xfId="86"/>
    <cellStyle name="Zły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1">
      <selection activeCell="Q9" sqref="Q9"/>
    </sheetView>
  </sheetViews>
  <sheetFormatPr defaultColWidth="9.140625" defaultRowHeight="12.75"/>
  <cols>
    <col min="1" max="1" width="5.421875" style="210" customWidth="1"/>
    <col min="2" max="2" width="35.421875" style="0" customWidth="1"/>
    <col min="3" max="3" width="12.140625" style="0" customWidth="1"/>
    <col min="4" max="4" width="9.8515625" style="0" customWidth="1"/>
    <col min="5" max="5" width="12.57421875" style="0" customWidth="1"/>
    <col min="6" max="6" width="10.00390625" style="0" customWidth="1"/>
    <col min="7" max="7" width="11.00390625" style="0" customWidth="1"/>
    <col min="8" max="8" width="13.140625" style="0" customWidth="1"/>
    <col min="9" max="9" width="10.8515625" style="0" customWidth="1"/>
    <col min="10" max="10" width="9.28125" style="0" bestFit="1" customWidth="1"/>
    <col min="11" max="11" width="13.00390625" style="0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397</v>
      </c>
      <c r="L1" s="2"/>
    </row>
    <row r="2" spans="2:12" ht="14.25" customHeight="1">
      <c r="B2" s="3"/>
      <c r="C2" s="3"/>
      <c r="D2" s="3"/>
      <c r="E2" s="3"/>
      <c r="G2" s="1"/>
      <c r="H2" s="1"/>
      <c r="I2" s="1"/>
      <c r="J2" s="1"/>
      <c r="K2" s="2" t="s">
        <v>365</v>
      </c>
      <c r="L2" s="2"/>
    </row>
    <row r="3" spans="2:5" ht="18" hidden="1">
      <c r="B3" s="3"/>
      <c r="C3" s="3"/>
      <c r="D3" s="3"/>
      <c r="E3" s="3"/>
    </row>
    <row r="4" spans="1:5" ht="12.75" customHeight="1">
      <c r="A4" s="211"/>
      <c r="B4" s="349" t="s">
        <v>132</v>
      </c>
      <c r="C4" s="349"/>
      <c r="D4" s="349"/>
      <c r="E4" s="3"/>
    </row>
    <row r="5" spans="2:5" ht="3" customHeight="1">
      <c r="B5" s="3"/>
      <c r="C5" s="3"/>
      <c r="D5" s="3"/>
      <c r="E5" s="3"/>
    </row>
    <row r="6" spans="1:11" ht="12.75">
      <c r="A6" s="212"/>
      <c r="B6" s="4"/>
      <c r="C6" s="97"/>
      <c r="D6" s="97"/>
      <c r="E6" s="97"/>
      <c r="F6" s="350"/>
      <c r="G6" s="350"/>
      <c r="H6" s="350"/>
      <c r="I6" s="350"/>
      <c r="J6" s="350"/>
      <c r="K6" s="351"/>
    </row>
    <row r="7" spans="1:11" ht="12.75">
      <c r="A7" s="352" t="s">
        <v>0</v>
      </c>
      <c r="B7" s="353" t="s">
        <v>133</v>
      </c>
      <c r="C7" s="355" t="s">
        <v>1</v>
      </c>
      <c r="D7" s="356"/>
      <c r="E7" s="357"/>
      <c r="F7" s="364" t="s">
        <v>19</v>
      </c>
      <c r="G7" s="364"/>
      <c r="H7" s="364"/>
      <c r="I7" s="364"/>
      <c r="J7" s="364"/>
      <c r="K7" s="365"/>
    </row>
    <row r="8" spans="1:11" ht="12.75">
      <c r="A8" s="352"/>
      <c r="B8" s="353"/>
      <c r="C8" s="358"/>
      <c r="D8" s="359"/>
      <c r="E8" s="360"/>
      <c r="F8" s="358" t="s">
        <v>2</v>
      </c>
      <c r="G8" s="366" t="s">
        <v>6</v>
      </c>
      <c r="H8" s="365"/>
      <c r="I8" s="367" t="s">
        <v>4</v>
      </c>
      <c r="J8" s="366" t="s">
        <v>6</v>
      </c>
      <c r="K8" s="365"/>
    </row>
    <row r="9" spans="1:11" ht="93.75" customHeight="1">
      <c r="A9" s="352"/>
      <c r="B9" s="354"/>
      <c r="C9" s="361"/>
      <c r="D9" s="362"/>
      <c r="E9" s="363"/>
      <c r="F9" s="361"/>
      <c r="G9" s="100" t="s">
        <v>134</v>
      </c>
      <c r="H9" s="234" t="s">
        <v>135</v>
      </c>
      <c r="I9" s="354"/>
      <c r="J9" s="99" t="s">
        <v>134</v>
      </c>
      <c r="K9" s="234" t="s">
        <v>135</v>
      </c>
    </row>
    <row r="10" spans="1:11" ht="14.25" customHeight="1">
      <c r="A10" s="213"/>
      <c r="B10" s="7"/>
      <c r="C10" s="102" t="s">
        <v>20</v>
      </c>
      <c r="D10" s="103" t="s">
        <v>21</v>
      </c>
      <c r="E10" s="102" t="s">
        <v>136</v>
      </c>
      <c r="F10" s="98"/>
      <c r="G10" s="100"/>
      <c r="H10" s="101"/>
      <c r="I10" s="7"/>
      <c r="J10" s="99"/>
      <c r="K10" s="101"/>
    </row>
    <row r="11" spans="1:11" ht="12.75">
      <c r="A11" s="214">
        <v>1</v>
      </c>
      <c r="B11" s="10">
        <v>2</v>
      </c>
      <c r="C11" s="346">
        <v>3</v>
      </c>
      <c r="D11" s="347"/>
      <c r="E11" s="348"/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</row>
    <row r="12" spans="1:11" ht="63.75">
      <c r="A12" s="114" t="s">
        <v>386</v>
      </c>
      <c r="B12" s="320" t="s">
        <v>387</v>
      </c>
      <c r="C12" s="111">
        <v>14666981</v>
      </c>
      <c r="D12" s="111">
        <v>25500</v>
      </c>
      <c r="E12" s="111">
        <f aca="true" t="shared" si="0" ref="E12:E34">C12+D12</f>
        <v>14692481</v>
      </c>
      <c r="F12" s="105">
        <v>14692481</v>
      </c>
      <c r="G12" s="105">
        <v>0</v>
      </c>
      <c r="H12" s="105">
        <v>0</v>
      </c>
      <c r="I12" s="105">
        <v>0</v>
      </c>
      <c r="J12" s="105">
        <v>0</v>
      </c>
      <c r="K12" s="104">
        <v>0</v>
      </c>
    </row>
    <row r="13" spans="1:11" ht="45" customHeight="1">
      <c r="A13" s="114"/>
      <c r="B13" s="221" t="s">
        <v>388</v>
      </c>
      <c r="C13" s="191">
        <v>251539</v>
      </c>
      <c r="D13" s="191">
        <v>25500</v>
      </c>
      <c r="E13" s="192">
        <f>C13+D13</f>
        <v>277039</v>
      </c>
      <c r="F13" s="193">
        <v>277039</v>
      </c>
      <c r="G13" s="193">
        <v>0</v>
      </c>
      <c r="H13" s="193">
        <v>0</v>
      </c>
      <c r="I13" s="193">
        <v>0</v>
      </c>
      <c r="J13" s="193">
        <v>0</v>
      </c>
      <c r="K13" s="194">
        <v>0</v>
      </c>
    </row>
    <row r="14" spans="1:11" ht="20.25" customHeight="1" hidden="1">
      <c r="A14" s="114" t="s">
        <v>265</v>
      </c>
      <c r="B14" s="188" t="s">
        <v>266</v>
      </c>
      <c r="C14" s="111">
        <v>157190</v>
      </c>
      <c r="D14" s="111">
        <f>D15</f>
        <v>0</v>
      </c>
      <c r="E14" s="111">
        <f aca="true" t="shared" si="1" ref="E14:E20">C14+D14</f>
        <v>157190</v>
      </c>
      <c r="F14" s="105">
        <f>E14-I14</f>
        <v>157190</v>
      </c>
      <c r="G14" s="105">
        <v>161380</v>
      </c>
      <c r="H14" s="105">
        <v>0</v>
      </c>
      <c r="I14" s="105">
        <v>0</v>
      </c>
      <c r="J14" s="105">
        <v>0</v>
      </c>
      <c r="K14" s="104">
        <v>0</v>
      </c>
    </row>
    <row r="15" spans="1:11" ht="51" hidden="1">
      <c r="A15" s="224"/>
      <c r="B15" s="221" t="s">
        <v>361</v>
      </c>
      <c r="C15" s="226">
        <v>152800</v>
      </c>
      <c r="D15" s="226">
        <v>0</v>
      </c>
      <c r="E15" s="227">
        <f t="shared" si="1"/>
        <v>152800</v>
      </c>
      <c r="F15" s="228">
        <v>4190</v>
      </c>
      <c r="G15" s="228">
        <v>4190</v>
      </c>
      <c r="H15" s="228">
        <v>0</v>
      </c>
      <c r="I15" s="228">
        <v>0</v>
      </c>
      <c r="J15" s="228">
        <v>0</v>
      </c>
      <c r="K15" s="229">
        <v>0</v>
      </c>
    </row>
    <row r="16" spans="1:11" ht="30" hidden="1">
      <c r="A16" s="114" t="s">
        <v>269</v>
      </c>
      <c r="B16" s="188" t="s">
        <v>252</v>
      </c>
      <c r="C16" s="111">
        <v>0</v>
      </c>
      <c r="D16" s="111">
        <f>D17+D18</f>
        <v>0</v>
      </c>
      <c r="E16" s="111">
        <f t="shared" si="1"/>
        <v>0</v>
      </c>
      <c r="F16" s="105">
        <f>E16-I16</f>
        <v>0</v>
      </c>
      <c r="G16" s="105">
        <v>1025</v>
      </c>
      <c r="H16" s="105">
        <v>0</v>
      </c>
      <c r="I16" s="105">
        <v>0</v>
      </c>
      <c r="J16" s="105">
        <v>0</v>
      </c>
      <c r="K16" s="104">
        <v>0</v>
      </c>
    </row>
    <row r="17" spans="1:11" ht="76.5" hidden="1">
      <c r="A17" s="190"/>
      <c r="B17" s="195" t="s">
        <v>363</v>
      </c>
      <c r="C17" s="191">
        <v>3200</v>
      </c>
      <c r="D17" s="191">
        <v>0</v>
      </c>
      <c r="E17" s="192">
        <f t="shared" si="1"/>
        <v>3200</v>
      </c>
      <c r="F17" s="193">
        <v>200</v>
      </c>
      <c r="G17" s="193">
        <v>200</v>
      </c>
      <c r="H17" s="193">
        <v>0</v>
      </c>
      <c r="I17" s="193">
        <v>0</v>
      </c>
      <c r="J17" s="193">
        <v>0</v>
      </c>
      <c r="K17" s="194">
        <v>0</v>
      </c>
    </row>
    <row r="18" spans="1:11" ht="51" hidden="1">
      <c r="A18" s="224"/>
      <c r="B18" s="221" t="s">
        <v>361</v>
      </c>
      <c r="C18" s="227">
        <v>0</v>
      </c>
      <c r="D18" s="227">
        <v>0</v>
      </c>
      <c r="E18" s="227">
        <f t="shared" si="1"/>
        <v>0</v>
      </c>
      <c r="F18" s="229">
        <v>1025</v>
      </c>
      <c r="G18" s="229">
        <v>1025</v>
      </c>
      <c r="H18" s="229">
        <v>0</v>
      </c>
      <c r="I18" s="229">
        <v>0</v>
      </c>
      <c r="J18" s="229">
        <v>0</v>
      </c>
      <c r="K18" s="229">
        <v>0</v>
      </c>
    </row>
    <row r="19" spans="1:11" ht="20.25" customHeight="1" hidden="1">
      <c r="A19" s="314" t="s">
        <v>349</v>
      </c>
      <c r="B19" s="315" t="s">
        <v>350</v>
      </c>
      <c r="C19" s="316">
        <v>6086529</v>
      </c>
      <c r="D19" s="316" t="e">
        <f>D20+#REF!</f>
        <v>#REF!</v>
      </c>
      <c r="E19" s="316" t="e">
        <f t="shared" si="1"/>
        <v>#REF!</v>
      </c>
      <c r="F19" s="317" t="e">
        <f>E19-I19</f>
        <v>#REF!</v>
      </c>
      <c r="G19" s="317">
        <v>6109186</v>
      </c>
      <c r="H19" s="317">
        <v>0</v>
      </c>
      <c r="I19" s="317">
        <v>0</v>
      </c>
      <c r="J19" s="317">
        <v>0</v>
      </c>
      <c r="K19" s="318">
        <v>0</v>
      </c>
    </row>
    <row r="20" spans="1:11" ht="76.5" hidden="1">
      <c r="A20" s="224"/>
      <c r="B20" s="221" t="s">
        <v>363</v>
      </c>
      <c r="C20" s="226">
        <v>1676186</v>
      </c>
      <c r="D20" s="226">
        <v>0</v>
      </c>
      <c r="E20" s="227">
        <f t="shared" si="1"/>
        <v>1676186</v>
      </c>
      <c r="F20" s="228">
        <v>33000</v>
      </c>
      <c r="G20" s="228">
        <v>33000</v>
      </c>
      <c r="H20" s="228">
        <v>0</v>
      </c>
      <c r="I20" s="228">
        <v>0</v>
      </c>
      <c r="J20" s="228">
        <v>0</v>
      </c>
      <c r="K20" s="229">
        <v>0</v>
      </c>
    </row>
    <row r="21" spans="1:11" ht="30" hidden="1">
      <c r="A21" s="114" t="s">
        <v>269</v>
      </c>
      <c r="B21" s="235" t="s">
        <v>252</v>
      </c>
      <c r="C21" s="111">
        <v>1021</v>
      </c>
      <c r="D21" s="111">
        <f>D22+D23</f>
        <v>0</v>
      </c>
      <c r="E21" s="111">
        <f t="shared" si="0"/>
        <v>1021</v>
      </c>
      <c r="F21" s="105">
        <f>E21-I21</f>
        <v>1021</v>
      </c>
      <c r="G21" s="105">
        <v>1533</v>
      </c>
      <c r="H21" s="105">
        <v>0</v>
      </c>
      <c r="I21" s="105">
        <v>0</v>
      </c>
      <c r="J21" s="105">
        <v>0</v>
      </c>
      <c r="K21" s="104">
        <v>0</v>
      </c>
    </row>
    <row r="22" spans="1:11" ht="68.25" customHeight="1" hidden="1">
      <c r="A22" s="190"/>
      <c r="B22" s="195" t="s">
        <v>363</v>
      </c>
      <c r="C22" s="191">
        <v>2600</v>
      </c>
      <c r="D22" s="191">
        <v>0</v>
      </c>
      <c r="E22" s="192">
        <f t="shared" si="0"/>
        <v>2600</v>
      </c>
      <c r="F22" s="193">
        <v>999</v>
      </c>
      <c r="G22" s="193">
        <v>999</v>
      </c>
      <c r="H22" s="193">
        <v>0</v>
      </c>
      <c r="I22" s="193">
        <v>0</v>
      </c>
      <c r="J22" s="193">
        <v>0</v>
      </c>
      <c r="K22" s="194">
        <v>0</v>
      </c>
    </row>
    <row r="23" spans="1:11" ht="51" hidden="1">
      <c r="A23" s="190"/>
      <c r="B23" s="195" t="s">
        <v>361</v>
      </c>
      <c r="C23" s="191">
        <v>1021</v>
      </c>
      <c r="D23" s="191">
        <v>0</v>
      </c>
      <c r="E23" s="192">
        <f>C23+D23</f>
        <v>1021</v>
      </c>
      <c r="F23" s="193">
        <v>512</v>
      </c>
      <c r="G23" s="193">
        <v>512</v>
      </c>
      <c r="H23" s="193">
        <v>0</v>
      </c>
      <c r="I23" s="193">
        <v>0</v>
      </c>
      <c r="J23" s="193">
        <v>0</v>
      </c>
      <c r="K23" s="194">
        <v>0</v>
      </c>
    </row>
    <row r="24" spans="1:11" ht="15" hidden="1">
      <c r="A24" s="114" t="s">
        <v>66</v>
      </c>
      <c r="B24" s="188" t="s">
        <v>137</v>
      </c>
      <c r="C24" s="111">
        <v>1802106</v>
      </c>
      <c r="D24" s="111">
        <f>D25</f>
        <v>0</v>
      </c>
      <c r="E24" s="111">
        <f t="shared" si="0"/>
        <v>1802106</v>
      </c>
      <c r="F24" s="105">
        <f>E24-I24</f>
        <v>1202106</v>
      </c>
      <c r="G24" s="105">
        <v>503332</v>
      </c>
      <c r="H24" s="105">
        <v>9803</v>
      </c>
      <c r="I24" s="105">
        <v>600000</v>
      </c>
      <c r="J24" s="105">
        <v>600000</v>
      </c>
      <c r="K24" s="104">
        <v>0</v>
      </c>
    </row>
    <row r="25" spans="1:11" ht="51" hidden="1">
      <c r="A25" s="190"/>
      <c r="B25" s="195" t="s">
        <v>361</v>
      </c>
      <c r="C25" s="191">
        <v>360247</v>
      </c>
      <c r="D25" s="191">
        <v>0</v>
      </c>
      <c r="E25" s="192">
        <f t="shared" si="0"/>
        <v>360247</v>
      </c>
      <c r="F25" s="193">
        <v>-73915</v>
      </c>
      <c r="G25" s="193">
        <v>-73915</v>
      </c>
      <c r="H25" s="193">
        <v>0</v>
      </c>
      <c r="I25" s="193">
        <v>0</v>
      </c>
      <c r="J25" s="193">
        <v>0</v>
      </c>
      <c r="K25" s="194">
        <v>0</v>
      </c>
    </row>
    <row r="26" spans="1:11" ht="29.25" customHeight="1" hidden="1">
      <c r="A26" s="230" t="s">
        <v>269</v>
      </c>
      <c r="B26" s="231" t="s">
        <v>252</v>
      </c>
      <c r="C26" s="111">
        <v>0</v>
      </c>
      <c r="D26" s="111">
        <f>D27+D28</f>
        <v>0</v>
      </c>
      <c r="E26" s="111">
        <f t="shared" si="0"/>
        <v>0</v>
      </c>
      <c r="F26" s="232">
        <f>E26-I26</f>
        <v>0</v>
      </c>
      <c r="G26" s="232">
        <v>1021</v>
      </c>
      <c r="H26" s="232">
        <v>0</v>
      </c>
      <c r="I26" s="232">
        <v>0</v>
      </c>
      <c r="J26" s="232">
        <v>0</v>
      </c>
      <c r="K26" s="233">
        <v>0</v>
      </c>
    </row>
    <row r="27" spans="1:11" ht="6.75" customHeight="1" hidden="1">
      <c r="A27" s="190"/>
      <c r="B27" s="195" t="s">
        <v>363</v>
      </c>
      <c r="C27" s="191">
        <v>2900</v>
      </c>
      <c r="D27" s="191">
        <v>0</v>
      </c>
      <c r="E27" s="192">
        <f t="shared" si="0"/>
        <v>2900</v>
      </c>
      <c r="F27" s="193">
        <v>-300</v>
      </c>
      <c r="G27" s="193">
        <v>-300</v>
      </c>
      <c r="H27" s="193">
        <v>0</v>
      </c>
      <c r="I27" s="193">
        <v>0</v>
      </c>
      <c r="J27" s="193">
        <v>0</v>
      </c>
      <c r="K27" s="194">
        <v>0</v>
      </c>
    </row>
    <row r="28" spans="1:11" ht="51" hidden="1">
      <c r="A28" s="224"/>
      <c r="B28" s="195" t="s">
        <v>361</v>
      </c>
      <c r="C28" s="226">
        <v>0</v>
      </c>
      <c r="D28" s="226">
        <v>0</v>
      </c>
      <c r="E28" s="227">
        <f t="shared" si="0"/>
        <v>0</v>
      </c>
      <c r="F28" s="228">
        <v>1021</v>
      </c>
      <c r="G28" s="228">
        <v>1021</v>
      </c>
      <c r="H28" s="228">
        <v>0</v>
      </c>
      <c r="I28" s="228">
        <v>0</v>
      </c>
      <c r="J28" s="228">
        <v>0</v>
      </c>
      <c r="K28" s="229">
        <v>0</v>
      </c>
    </row>
    <row r="29" spans="1:11" ht="23.25" customHeight="1" hidden="1">
      <c r="A29" s="230" t="s">
        <v>265</v>
      </c>
      <c r="B29" s="231" t="s">
        <v>266</v>
      </c>
      <c r="C29" s="111">
        <v>176726</v>
      </c>
      <c r="D29" s="111">
        <f>D30</f>
        <v>0</v>
      </c>
      <c r="E29" s="111">
        <f t="shared" si="0"/>
        <v>176726</v>
      </c>
      <c r="F29" s="232">
        <f>E29-I29</f>
        <v>176726</v>
      </c>
      <c r="G29" s="232">
        <v>211845</v>
      </c>
      <c r="H29" s="232">
        <v>0</v>
      </c>
      <c r="I29" s="232">
        <v>0</v>
      </c>
      <c r="J29" s="232">
        <v>0</v>
      </c>
      <c r="K29" s="233">
        <v>0</v>
      </c>
    </row>
    <row r="30" spans="1:11" ht="68.25" customHeight="1" hidden="1">
      <c r="A30" s="190"/>
      <c r="B30" s="195" t="s">
        <v>361</v>
      </c>
      <c r="C30" s="191">
        <v>174126</v>
      </c>
      <c r="D30" s="191">
        <v>0</v>
      </c>
      <c r="E30" s="192">
        <f t="shared" si="0"/>
        <v>174126</v>
      </c>
      <c r="F30" s="193">
        <v>35119</v>
      </c>
      <c r="G30" s="193">
        <v>35119</v>
      </c>
      <c r="H30" s="193">
        <v>0</v>
      </c>
      <c r="I30" s="193">
        <v>0</v>
      </c>
      <c r="J30" s="193">
        <v>0</v>
      </c>
      <c r="K30" s="194">
        <v>0</v>
      </c>
    </row>
    <row r="31" spans="1:11" ht="23.25" customHeight="1" hidden="1">
      <c r="A31" s="230" t="s">
        <v>349</v>
      </c>
      <c r="B31" s="231" t="s">
        <v>350</v>
      </c>
      <c r="C31" s="111">
        <v>5976985</v>
      </c>
      <c r="D31" s="111">
        <f>D32+D33</f>
        <v>0</v>
      </c>
      <c r="E31" s="111">
        <f t="shared" si="0"/>
        <v>5976985</v>
      </c>
      <c r="F31" s="232">
        <f>E31-I31</f>
        <v>5976985</v>
      </c>
      <c r="G31" s="232">
        <v>6050082</v>
      </c>
      <c r="H31" s="232">
        <v>0</v>
      </c>
      <c r="I31" s="232">
        <v>0</v>
      </c>
      <c r="J31" s="232">
        <v>0</v>
      </c>
      <c r="K31" s="233">
        <v>0</v>
      </c>
    </row>
    <row r="32" spans="1:11" ht="68.25" customHeight="1" hidden="1">
      <c r="A32" s="190"/>
      <c r="B32" s="195" t="s">
        <v>250</v>
      </c>
      <c r="C32" s="191">
        <v>1571139</v>
      </c>
      <c r="D32" s="191">
        <v>0</v>
      </c>
      <c r="E32" s="192">
        <f t="shared" si="0"/>
        <v>1571139</v>
      </c>
      <c r="F32" s="193">
        <v>76786</v>
      </c>
      <c r="G32" s="193">
        <v>76786</v>
      </c>
      <c r="H32" s="193">
        <v>0</v>
      </c>
      <c r="I32" s="193">
        <v>0</v>
      </c>
      <c r="J32" s="193">
        <v>0</v>
      </c>
      <c r="K32" s="194">
        <v>0</v>
      </c>
    </row>
    <row r="33" spans="1:11" ht="51" hidden="1">
      <c r="A33" s="190"/>
      <c r="B33" s="195" t="s">
        <v>361</v>
      </c>
      <c r="C33" s="191">
        <v>0</v>
      </c>
      <c r="D33" s="191">
        <v>0</v>
      </c>
      <c r="E33" s="192">
        <f t="shared" si="0"/>
        <v>0</v>
      </c>
      <c r="F33" s="193">
        <v>4007</v>
      </c>
      <c r="G33" s="193">
        <v>4007</v>
      </c>
      <c r="H33" s="193">
        <v>0</v>
      </c>
      <c r="I33" s="193">
        <v>0</v>
      </c>
      <c r="J33" s="193">
        <v>0</v>
      </c>
      <c r="K33" s="194">
        <v>0</v>
      </c>
    </row>
    <row r="34" spans="1:11" ht="76.5" hidden="1">
      <c r="A34" s="224"/>
      <c r="B34" s="225" t="s">
        <v>343</v>
      </c>
      <c r="C34" s="226">
        <v>4284000</v>
      </c>
      <c r="D34" s="226">
        <v>0</v>
      </c>
      <c r="E34" s="227">
        <f t="shared" si="0"/>
        <v>4284000</v>
      </c>
      <c r="F34" s="228">
        <v>-1000</v>
      </c>
      <c r="G34" s="228">
        <v>-1000</v>
      </c>
      <c r="H34" s="228">
        <v>0</v>
      </c>
      <c r="I34" s="228">
        <v>0</v>
      </c>
      <c r="J34" s="228">
        <v>0</v>
      </c>
      <c r="K34" s="229">
        <v>0</v>
      </c>
    </row>
    <row r="35" spans="1:11" ht="15" hidden="1">
      <c r="A35" s="114" t="s">
        <v>54</v>
      </c>
      <c r="B35" s="235" t="s">
        <v>82</v>
      </c>
      <c r="C35" s="111">
        <v>445175</v>
      </c>
      <c r="D35" s="111">
        <f>D36+D77</f>
        <v>0</v>
      </c>
      <c r="E35" s="111">
        <f aca="true" t="shared" si="2" ref="E35:E44">C35+D35</f>
        <v>445175</v>
      </c>
      <c r="F35" s="105">
        <f>E35-I35</f>
        <v>1000</v>
      </c>
      <c r="G35" s="105">
        <v>233386</v>
      </c>
      <c r="H35" s="105">
        <v>0</v>
      </c>
      <c r="I35" s="105">
        <v>444175</v>
      </c>
      <c r="J35" s="105">
        <v>270000</v>
      </c>
      <c r="K35" s="104">
        <v>0</v>
      </c>
    </row>
    <row r="36" spans="1:11" ht="67.5" customHeight="1" hidden="1">
      <c r="A36" s="190"/>
      <c r="B36" s="223" t="s">
        <v>250</v>
      </c>
      <c r="C36" s="191">
        <v>0</v>
      </c>
      <c r="D36" s="191">
        <v>0</v>
      </c>
      <c r="E36" s="192">
        <f t="shared" si="2"/>
        <v>0</v>
      </c>
      <c r="F36" s="193">
        <v>233386</v>
      </c>
      <c r="G36" s="193">
        <v>233386</v>
      </c>
      <c r="H36" s="193">
        <v>0</v>
      </c>
      <c r="I36" s="193">
        <v>0</v>
      </c>
      <c r="J36" s="193">
        <v>0</v>
      </c>
      <c r="K36" s="194">
        <v>0</v>
      </c>
    </row>
    <row r="37" spans="1:11" ht="15" hidden="1">
      <c r="A37" s="114" t="s">
        <v>66</v>
      </c>
      <c r="B37" s="188" t="s">
        <v>137</v>
      </c>
      <c r="C37" s="111">
        <v>959962</v>
      </c>
      <c r="D37" s="111">
        <f>D38</f>
        <v>0</v>
      </c>
      <c r="E37" s="111">
        <f t="shared" si="2"/>
        <v>959962</v>
      </c>
      <c r="F37" s="105">
        <f>E37-I37</f>
        <v>959962</v>
      </c>
      <c r="G37" s="105">
        <v>401679</v>
      </c>
      <c r="H37" s="105">
        <v>41257</v>
      </c>
      <c r="I37" s="105">
        <v>0</v>
      </c>
      <c r="J37" s="105">
        <v>0</v>
      </c>
      <c r="K37" s="104">
        <v>0</v>
      </c>
    </row>
    <row r="38" spans="1:11" ht="62.25" customHeight="1" hidden="1">
      <c r="A38" s="190"/>
      <c r="B38" s="195" t="s">
        <v>250</v>
      </c>
      <c r="C38" s="191">
        <v>36162</v>
      </c>
      <c r="D38" s="191">
        <v>0</v>
      </c>
      <c r="E38" s="192">
        <f t="shared" si="2"/>
        <v>36162</v>
      </c>
      <c r="F38" s="193">
        <v>7033</v>
      </c>
      <c r="G38" s="193">
        <v>7033</v>
      </c>
      <c r="H38" s="193">
        <v>0</v>
      </c>
      <c r="I38" s="193">
        <v>0</v>
      </c>
      <c r="J38" s="193">
        <v>0</v>
      </c>
      <c r="K38" s="194">
        <v>0</v>
      </c>
    </row>
    <row r="39" spans="1:11" ht="15" hidden="1">
      <c r="A39" s="114" t="s">
        <v>66</v>
      </c>
      <c r="B39" s="188" t="s">
        <v>137</v>
      </c>
      <c r="C39" s="111">
        <v>1890141</v>
      </c>
      <c r="D39" s="111">
        <f>D40</f>
        <v>0</v>
      </c>
      <c r="E39" s="111">
        <f t="shared" si="2"/>
        <v>1890141</v>
      </c>
      <c r="F39" s="105">
        <f>E39-I39</f>
        <v>1190141</v>
      </c>
      <c r="G39" s="105">
        <v>612624</v>
      </c>
      <c r="H39" s="105">
        <v>39212</v>
      </c>
      <c r="I39" s="105">
        <v>700000</v>
      </c>
      <c r="J39" s="105">
        <v>700000</v>
      </c>
      <c r="K39" s="104">
        <v>0</v>
      </c>
    </row>
    <row r="40" spans="1:11" ht="63.75" hidden="1">
      <c r="A40" s="190"/>
      <c r="B40" s="195" t="s">
        <v>250</v>
      </c>
      <c r="C40" s="191">
        <v>57069</v>
      </c>
      <c r="D40" s="191">
        <v>0</v>
      </c>
      <c r="E40" s="192">
        <f t="shared" si="2"/>
        <v>57069</v>
      </c>
      <c r="F40" s="193">
        <v>1375</v>
      </c>
      <c r="G40" s="193">
        <v>1375</v>
      </c>
      <c r="H40" s="193">
        <v>0</v>
      </c>
      <c r="I40" s="193">
        <v>0</v>
      </c>
      <c r="J40" s="193">
        <v>0</v>
      </c>
      <c r="K40" s="194">
        <v>0</v>
      </c>
    </row>
    <row r="41" spans="1:11" ht="76.5" hidden="1">
      <c r="A41" s="190"/>
      <c r="B41" s="195" t="s">
        <v>343</v>
      </c>
      <c r="C41" s="191">
        <v>2693477</v>
      </c>
      <c r="D41" s="191">
        <v>0</v>
      </c>
      <c r="E41" s="192">
        <f>C41+D41</f>
        <v>2693477</v>
      </c>
      <c r="F41" s="193">
        <v>355550</v>
      </c>
      <c r="G41" s="193">
        <v>355550</v>
      </c>
      <c r="H41" s="193">
        <v>0</v>
      </c>
      <c r="I41" s="193">
        <v>0</v>
      </c>
      <c r="J41" s="193">
        <v>0</v>
      </c>
      <c r="K41" s="194">
        <v>0</v>
      </c>
    </row>
    <row r="42" spans="1:11" ht="76.5" hidden="1">
      <c r="A42" s="190"/>
      <c r="B42" s="222" t="s">
        <v>343</v>
      </c>
      <c r="C42" s="191">
        <v>0</v>
      </c>
      <c r="D42" s="191">
        <v>2693477</v>
      </c>
      <c r="E42" s="192">
        <f t="shared" si="2"/>
        <v>2693477</v>
      </c>
      <c r="F42" s="193">
        <v>2693477</v>
      </c>
      <c r="G42" s="193">
        <v>2693477</v>
      </c>
      <c r="H42" s="193">
        <v>0</v>
      </c>
      <c r="I42" s="193">
        <v>0</v>
      </c>
      <c r="J42" s="193">
        <v>0</v>
      </c>
      <c r="K42" s="194">
        <v>0</v>
      </c>
    </row>
    <row r="43" spans="1:11" ht="30" hidden="1">
      <c r="A43" s="114" t="s">
        <v>269</v>
      </c>
      <c r="B43" s="188" t="s">
        <v>252</v>
      </c>
      <c r="C43" s="111">
        <v>0</v>
      </c>
      <c r="D43" s="111">
        <f>D44+D46</f>
        <v>0</v>
      </c>
      <c r="E43" s="111">
        <f>C43+D43</f>
        <v>0</v>
      </c>
      <c r="F43" s="105">
        <f>E43-I43</f>
        <v>0</v>
      </c>
      <c r="G43" s="105">
        <v>1048</v>
      </c>
      <c r="H43" s="105">
        <v>0</v>
      </c>
      <c r="I43" s="105">
        <v>0</v>
      </c>
      <c r="J43" s="105">
        <v>0</v>
      </c>
      <c r="K43" s="104">
        <v>0</v>
      </c>
    </row>
    <row r="44" spans="1:11" ht="42" customHeight="1" hidden="1">
      <c r="A44" s="215"/>
      <c r="B44" s="106" t="s">
        <v>251</v>
      </c>
      <c r="C44" s="115">
        <v>0</v>
      </c>
      <c r="D44" s="115">
        <v>0</v>
      </c>
      <c r="E44" s="116">
        <f t="shared" si="2"/>
        <v>0</v>
      </c>
      <c r="F44" s="108">
        <v>1048</v>
      </c>
      <c r="G44" s="108">
        <v>1048</v>
      </c>
      <c r="H44" s="108">
        <v>0</v>
      </c>
      <c r="I44" s="108">
        <v>0</v>
      </c>
      <c r="J44" s="108">
        <v>0</v>
      </c>
      <c r="K44" s="107">
        <v>0</v>
      </c>
    </row>
    <row r="45" spans="1:11" ht="67.5" customHeight="1" hidden="1">
      <c r="A45" s="216">
        <v>854</v>
      </c>
      <c r="B45" s="196" t="s">
        <v>252</v>
      </c>
      <c r="C45" s="200">
        <v>0</v>
      </c>
      <c r="D45" s="197">
        <f>D46</f>
        <v>0</v>
      </c>
      <c r="E45" s="198">
        <v>1475</v>
      </c>
      <c r="F45" s="199">
        <v>1475</v>
      </c>
      <c r="G45" s="199">
        <v>1475</v>
      </c>
      <c r="H45" s="199">
        <v>0</v>
      </c>
      <c r="I45" s="199">
        <v>0</v>
      </c>
      <c r="J45" s="199">
        <v>0</v>
      </c>
      <c r="K45" s="199">
        <v>0</v>
      </c>
    </row>
    <row r="46" spans="1:11" ht="68.25" customHeight="1" hidden="1">
      <c r="A46" s="215"/>
      <c r="B46" s="106" t="s">
        <v>251</v>
      </c>
      <c r="C46" s="201">
        <v>135350</v>
      </c>
      <c r="D46" s="115">
        <v>0</v>
      </c>
      <c r="E46" s="116">
        <f aca="true" t="shared" si="3" ref="E46:E60">C46+D46</f>
        <v>135350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</row>
    <row r="47" spans="1:11" s="162" customFormat="1" ht="18" customHeight="1" hidden="1">
      <c r="A47" s="215"/>
      <c r="B47" s="106" t="s">
        <v>251</v>
      </c>
      <c r="C47" s="115">
        <v>139236</v>
      </c>
      <c r="D47" s="115">
        <v>0</v>
      </c>
      <c r="E47" s="116">
        <f t="shared" si="3"/>
        <v>139236</v>
      </c>
      <c r="F47" s="108">
        <v>102</v>
      </c>
      <c r="G47" s="108">
        <v>102</v>
      </c>
      <c r="H47" s="108">
        <v>0</v>
      </c>
      <c r="I47" s="108">
        <v>0</v>
      </c>
      <c r="J47" s="108">
        <v>0</v>
      </c>
      <c r="K47" s="108">
        <v>0</v>
      </c>
    </row>
    <row r="48" spans="1:11" ht="41.25" customHeight="1" hidden="1">
      <c r="A48" s="215"/>
      <c r="B48" s="106" t="s">
        <v>251</v>
      </c>
      <c r="C48" s="201">
        <v>135350</v>
      </c>
      <c r="D48" s="115">
        <v>0</v>
      </c>
      <c r="E48" s="116">
        <f t="shared" si="3"/>
        <v>135350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</row>
    <row r="49" spans="1:11" ht="41.25" customHeight="1" hidden="1">
      <c r="A49" s="215"/>
      <c r="B49" s="106" t="s">
        <v>251</v>
      </c>
      <c r="C49" s="115">
        <v>54648</v>
      </c>
      <c r="D49" s="115">
        <v>0</v>
      </c>
      <c r="E49" s="116">
        <f t="shared" si="3"/>
        <v>54648</v>
      </c>
      <c r="F49" s="108">
        <v>-42021</v>
      </c>
      <c r="G49" s="108">
        <v>-42021</v>
      </c>
      <c r="H49" s="108">
        <v>0</v>
      </c>
      <c r="I49" s="108">
        <v>0</v>
      </c>
      <c r="J49" s="108">
        <v>0</v>
      </c>
      <c r="K49" s="108">
        <v>0</v>
      </c>
    </row>
    <row r="50" spans="1:11" ht="41.25" customHeight="1" hidden="1">
      <c r="A50" s="215"/>
      <c r="B50" s="106" t="s">
        <v>251</v>
      </c>
      <c r="C50" s="115">
        <v>12627</v>
      </c>
      <c r="D50" s="115">
        <v>0</v>
      </c>
      <c r="E50" s="116">
        <f t="shared" si="3"/>
        <v>12627</v>
      </c>
      <c r="F50" s="108">
        <v>42021</v>
      </c>
      <c r="G50" s="108">
        <v>42021</v>
      </c>
      <c r="H50" s="108">
        <v>0</v>
      </c>
      <c r="I50" s="108">
        <v>0</v>
      </c>
      <c r="J50" s="108">
        <v>0</v>
      </c>
      <c r="K50" s="108">
        <v>0</v>
      </c>
    </row>
    <row r="51" spans="1:11" s="162" customFormat="1" ht="15.75" customHeight="1" hidden="1">
      <c r="A51" s="219" t="s">
        <v>54</v>
      </c>
      <c r="B51" s="196" t="s">
        <v>82</v>
      </c>
      <c r="C51" s="203">
        <v>500</v>
      </c>
      <c r="D51" s="203">
        <f>D52+D58</f>
        <v>0</v>
      </c>
      <c r="E51" s="204">
        <f t="shared" si="3"/>
        <v>500</v>
      </c>
      <c r="F51" s="205">
        <f>E51-I51</f>
        <v>500</v>
      </c>
      <c r="G51" s="205">
        <v>139886</v>
      </c>
      <c r="H51" s="205">
        <v>0</v>
      </c>
      <c r="I51" s="205">
        <v>0</v>
      </c>
      <c r="J51" s="205">
        <v>0</v>
      </c>
      <c r="K51" s="206">
        <v>0</v>
      </c>
    </row>
    <row r="52" spans="1:11" ht="60.75" customHeight="1" hidden="1">
      <c r="A52" s="220"/>
      <c r="B52" s="106" t="s">
        <v>250</v>
      </c>
      <c r="C52" s="115">
        <v>1209072</v>
      </c>
      <c r="D52" s="115">
        <v>0</v>
      </c>
      <c r="E52" s="116">
        <f t="shared" si="3"/>
        <v>1209072</v>
      </c>
      <c r="F52" s="108">
        <v>9400</v>
      </c>
      <c r="G52" s="108">
        <v>9400</v>
      </c>
      <c r="H52" s="108">
        <v>0</v>
      </c>
      <c r="I52" s="108">
        <v>0</v>
      </c>
      <c r="J52" s="108">
        <v>0</v>
      </c>
      <c r="K52" s="108">
        <v>0</v>
      </c>
    </row>
    <row r="53" spans="1:11" ht="41.25" customHeight="1" hidden="1">
      <c r="A53" s="220"/>
      <c r="B53" s="106" t="s">
        <v>251</v>
      </c>
      <c r="C53" s="115">
        <v>137236</v>
      </c>
      <c r="D53" s="115">
        <v>0</v>
      </c>
      <c r="E53" s="116">
        <f t="shared" si="3"/>
        <v>137236</v>
      </c>
      <c r="F53" s="108">
        <v>2000</v>
      </c>
      <c r="G53" s="108">
        <v>2000</v>
      </c>
      <c r="H53" s="108">
        <v>0</v>
      </c>
      <c r="I53" s="107">
        <v>0</v>
      </c>
      <c r="J53" s="108"/>
      <c r="K53" s="107">
        <v>0</v>
      </c>
    </row>
    <row r="54" spans="1:11" ht="41.25" customHeight="1" hidden="1">
      <c r="A54" s="220"/>
      <c r="B54" s="106" t="s">
        <v>251</v>
      </c>
      <c r="C54" s="115">
        <v>139458</v>
      </c>
      <c r="D54" s="115">
        <v>0</v>
      </c>
      <c r="E54" s="116">
        <f t="shared" si="3"/>
        <v>139458</v>
      </c>
      <c r="F54" s="108">
        <v>24415</v>
      </c>
      <c r="G54" s="108">
        <v>24415</v>
      </c>
      <c r="H54" s="108">
        <v>0</v>
      </c>
      <c r="I54" s="108">
        <v>0</v>
      </c>
      <c r="J54" s="108">
        <v>0</v>
      </c>
      <c r="K54" s="108">
        <v>0</v>
      </c>
    </row>
    <row r="55" spans="1:11" s="207" customFormat="1" ht="25.5" customHeight="1" hidden="1">
      <c r="A55" s="209">
        <v>854</v>
      </c>
      <c r="B55" s="208" t="s">
        <v>291</v>
      </c>
      <c r="C55" s="203">
        <v>12860</v>
      </c>
      <c r="D55" s="203">
        <f>D56+D57</f>
        <v>0</v>
      </c>
      <c r="E55" s="204">
        <f t="shared" si="3"/>
        <v>12860</v>
      </c>
      <c r="F55" s="205">
        <f>E55-I55</f>
        <v>12860</v>
      </c>
      <c r="G55" s="205">
        <v>16252</v>
      </c>
      <c r="H55" s="205">
        <v>0</v>
      </c>
      <c r="I55" s="205">
        <v>0</v>
      </c>
      <c r="J55" s="205">
        <v>0</v>
      </c>
      <c r="K55" s="206">
        <v>0</v>
      </c>
    </row>
    <row r="56" spans="1:11" ht="40.5" customHeight="1" hidden="1">
      <c r="A56" s="220"/>
      <c r="B56" s="106" t="s">
        <v>251</v>
      </c>
      <c r="C56" s="115">
        <v>1460</v>
      </c>
      <c r="D56" s="115">
        <v>0</v>
      </c>
      <c r="E56" s="116">
        <f t="shared" si="3"/>
        <v>1460</v>
      </c>
      <c r="F56" s="108">
        <v>2960</v>
      </c>
      <c r="G56" s="108">
        <v>2960</v>
      </c>
      <c r="H56" s="108">
        <v>0</v>
      </c>
      <c r="I56" s="108">
        <v>0</v>
      </c>
      <c r="J56" s="108">
        <v>0</v>
      </c>
      <c r="K56" s="108">
        <v>0</v>
      </c>
    </row>
    <row r="57" spans="1:11" ht="72" customHeight="1" hidden="1">
      <c r="A57" s="220"/>
      <c r="B57" s="106" t="s">
        <v>290</v>
      </c>
      <c r="C57" s="115">
        <v>11400</v>
      </c>
      <c r="D57" s="115">
        <v>0</v>
      </c>
      <c r="E57" s="116">
        <f t="shared" si="3"/>
        <v>11400</v>
      </c>
      <c r="F57" s="108">
        <v>432</v>
      </c>
      <c r="G57" s="108">
        <v>432</v>
      </c>
      <c r="H57" s="108">
        <v>0</v>
      </c>
      <c r="I57" s="108">
        <v>0</v>
      </c>
      <c r="J57" s="108">
        <v>0</v>
      </c>
      <c r="K57" s="108">
        <v>0</v>
      </c>
    </row>
    <row r="58" spans="1:11" ht="64.5" customHeight="1" hidden="1">
      <c r="A58" s="220"/>
      <c r="B58" s="106" t="s">
        <v>250</v>
      </c>
      <c r="C58" s="115">
        <v>0</v>
      </c>
      <c r="D58" s="115">
        <v>0</v>
      </c>
      <c r="E58" s="116">
        <f t="shared" si="3"/>
        <v>0</v>
      </c>
      <c r="F58" s="108">
        <v>139886</v>
      </c>
      <c r="G58" s="108">
        <v>139886</v>
      </c>
      <c r="H58" s="108">
        <v>0</v>
      </c>
      <c r="I58" s="108">
        <v>0</v>
      </c>
      <c r="J58" s="108">
        <v>0</v>
      </c>
      <c r="K58" s="108">
        <v>0</v>
      </c>
    </row>
    <row r="59" spans="1:11" ht="12.75" customHeight="1" hidden="1">
      <c r="A59" s="219" t="s">
        <v>54</v>
      </c>
      <c r="B59" s="196" t="s">
        <v>82</v>
      </c>
      <c r="C59" s="203">
        <v>255386</v>
      </c>
      <c r="D59" s="203">
        <f>D60</f>
        <v>0</v>
      </c>
      <c r="E59" s="204">
        <f t="shared" si="3"/>
        <v>255386</v>
      </c>
      <c r="F59" s="205">
        <f>E59-I59</f>
        <v>140386</v>
      </c>
      <c r="G59" s="205">
        <v>267947</v>
      </c>
      <c r="H59" s="205">
        <v>0</v>
      </c>
      <c r="I59" s="205">
        <v>115000</v>
      </c>
      <c r="J59" s="205">
        <v>0</v>
      </c>
      <c r="K59" s="206">
        <v>0</v>
      </c>
    </row>
    <row r="60" spans="1:11" ht="64.5" customHeight="1" hidden="1">
      <c r="A60" s="220"/>
      <c r="B60" s="106" t="s">
        <v>250</v>
      </c>
      <c r="C60" s="115">
        <v>139886</v>
      </c>
      <c r="D60" s="115">
        <v>0</v>
      </c>
      <c r="E60" s="116">
        <f t="shared" si="3"/>
        <v>139886</v>
      </c>
      <c r="F60" s="108">
        <v>128061</v>
      </c>
      <c r="G60" s="108">
        <v>128061</v>
      </c>
      <c r="H60" s="108">
        <v>0</v>
      </c>
      <c r="I60" s="108">
        <v>0</v>
      </c>
      <c r="J60" s="108">
        <v>0</v>
      </c>
      <c r="K60" s="108">
        <v>0</v>
      </c>
    </row>
    <row r="61" spans="1:11" ht="14.25" customHeight="1" hidden="1">
      <c r="A61" s="219" t="s">
        <v>265</v>
      </c>
      <c r="B61" s="196" t="s">
        <v>266</v>
      </c>
      <c r="C61" s="203">
        <v>1459510</v>
      </c>
      <c r="D61" s="203">
        <f>D62+D68</f>
        <v>0</v>
      </c>
      <c r="E61" s="204">
        <f aca="true" t="shared" si="4" ref="E61:E67">C61+D61</f>
        <v>1459510</v>
      </c>
      <c r="F61" s="205">
        <f>E61-I61</f>
        <v>1459510</v>
      </c>
      <c r="G61" s="205">
        <v>1450140</v>
      </c>
      <c r="H61" s="205">
        <v>0</v>
      </c>
      <c r="I61" s="205">
        <v>0</v>
      </c>
      <c r="J61" s="205">
        <v>0</v>
      </c>
      <c r="K61" s="206">
        <v>0</v>
      </c>
    </row>
    <row r="62" spans="1:11" ht="64.5" customHeight="1" hidden="1">
      <c r="A62" s="220"/>
      <c r="B62" s="106" t="s">
        <v>250</v>
      </c>
      <c r="C62" s="115">
        <v>1292151</v>
      </c>
      <c r="D62" s="115">
        <v>0</v>
      </c>
      <c r="E62" s="116">
        <f t="shared" si="4"/>
        <v>1292151</v>
      </c>
      <c r="F62" s="108">
        <v>33</v>
      </c>
      <c r="G62" s="108">
        <v>33</v>
      </c>
      <c r="H62" s="108">
        <v>0</v>
      </c>
      <c r="I62" s="108">
        <v>0</v>
      </c>
      <c r="J62" s="108">
        <v>0</v>
      </c>
      <c r="K62" s="108">
        <v>0</v>
      </c>
    </row>
    <row r="63" spans="1:11" s="162" customFormat="1" ht="18.75" customHeight="1" hidden="1">
      <c r="A63" s="219" t="s">
        <v>265</v>
      </c>
      <c r="B63" s="196" t="s">
        <v>266</v>
      </c>
      <c r="C63" s="203">
        <v>1381873</v>
      </c>
      <c r="D63" s="203">
        <f>D64+D65</f>
        <v>0</v>
      </c>
      <c r="E63" s="204">
        <f t="shared" si="4"/>
        <v>1381873</v>
      </c>
      <c r="F63" s="205">
        <f>E63-I63</f>
        <v>1381873</v>
      </c>
      <c r="G63" s="205">
        <v>1375163</v>
      </c>
      <c r="H63" s="205">
        <v>0</v>
      </c>
      <c r="I63" s="205">
        <v>0</v>
      </c>
      <c r="J63" s="205">
        <v>0</v>
      </c>
      <c r="K63" s="206">
        <v>0</v>
      </c>
    </row>
    <row r="64" spans="1:11" ht="64.5" customHeight="1" hidden="1">
      <c r="A64" s="220"/>
      <c r="B64" s="106" t="s">
        <v>250</v>
      </c>
      <c r="C64" s="115">
        <v>1238753</v>
      </c>
      <c r="D64" s="115">
        <v>0</v>
      </c>
      <c r="E64" s="116">
        <f t="shared" si="4"/>
        <v>1238753</v>
      </c>
      <c r="F64" s="108">
        <v>200</v>
      </c>
      <c r="G64" s="108">
        <v>200</v>
      </c>
      <c r="H64" s="108">
        <v>0</v>
      </c>
      <c r="I64" s="108">
        <v>0</v>
      </c>
      <c r="J64" s="108">
        <v>0</v>
      </c>
      <c r="K64" s="108">
        <v>0</v>
      </c>
    </row>
    <row r="65" spans="1:11" ht="64.5" customHeight="1" hidden="1">
      <c r="A65" s="220"/>
      <c r="B65" s="106" t="s">
        <v>251</v>
      </c>
      <c r="C65" s="115">
        <v>135920</v>
      </c>
      <c r="D65" s="115">
        <v>0</v>
      </c>
      <c r="E65" s="116">
        <f t="shared" si="4"/>
        <v>135920</v>
      </c>
      <c r="F65" s="108">
        <v>290</v>
      </c>
      <c r="G65" s="108">
        <v>290</v>
      </c>
      <c r="H65" s="108">
        <v>0</v>
      </c>
      <c r="I65" s="108">
        <v>0</v>
      </c>
      <c r="J65" s="108">
        <v>0</v>
      </c>
      <c r="K65" s="108">
        <v>0</v>
      </c>
    </row>
    <row r="66" spans="1:11" ht="19.5" customHeight="1" hidden="1">
      <c r="A66" s="219" t="s">
        <v>269</v>
      </c>
      <c r="B66" s="196" t="s">
        <v>252</v>
      </c>
      <c r="C66" s="203">
        <v>4254</v>
      </c>
      <c r="D66" s="203">
        <f>D67</f>
        <v>0</v>
      </c>
      <c r="E66" s="204">
        <f t="shared" si="4"/>
        <v>4254</v>
      </c>
      <c r="F66" s="205">
        <f>E66-I66</f>
        <v>4254</v>
      </c>
      <c r="G66" s="205">
        <v>14054</v>
      </c>
      <c r="H66" s="205">
        <v>0</v>
      </c>
      <c r="I66" s="205">
        <v>0</v>
      </c>
      <c r="J66" s="205">
        <v>0</v>
      </c>
      <c r="K66" s="206">
        <v>0</v>
      </c>
    </row>
    <row r="67" spans="1:11" ht="78" customHeight="1" hidden="1">
      <c r="A67" s="220"/>
      <c r="B67" s="106" t="s">
        <v>290</v>
      </c>
      <c r="C67" s="115">
        <v>0</v>
      </c>
      <c r="D67" s="115">
        <v>0</v>
      </c>
      <c r="E67" s="116">
        <f t="shared" si="4"/>
        <v>0</v>
      </c>
      <c r="F67" s="108">
        <v>9800</v>
      </c>
      <c r="G67" s="108">
        <v>9800</v>
      </c>
      <c r="H67" s="108">
        <v>0</v>
      </c>
      <c r="I67" s="108">
        <v>0</v>
      </c>
      <c r="J67" s="108">
        <v>0</v>
      </c>
      <c r="K67" s="108">
        <v>0</v>
      </c>
    </row>
    <row r="68" spans="1:11" ht="39.75" customHeight="1" hidden="1">
      <c r="A68" s="220"/>
      <c r="B68" s="106" t="s">
        <v>251</v>
      </c>
      <c r="C68" s="115">
        <v>160352</v>
      </c>
      <c r="D68" s="115">
        <v>0</v>
      </c>
      <c r="E68" s="116">
        <f aca="true" t="shared" si="5" ref="E68:E80">C68+D68</f>
        <v>160352</v>
      </c>
      <c r="F68" s="108">
        <v>-2396</v>
      </c>
      <c r="G68" s="108">
        <v>-2396</v>
      </c>
      <c r="H68" s="108">
        <v>0</v>
      </c>
      <c r="I68" s="108">
        <v>0</v>
      </c>
      <c r="J68" s="108">
        <v>0</v>
      </c>
      <c r="K68" s="108">
        <v>0</v>
      </c>
    </row>
    <row r="69" spans="1:11" ht="18" customHeight="1" hidden="1">
      <c r="A69" s="219" t="s">
        <v>269</v>
      </c>
      <c r="B69" s="196" t="s">
        <v>252</v>
      </c>
      <c r="C69" s="203">
        <v>14054</v>
      </c>
      <c r="D69" s="203">
        <f>D70</f>
        <v>0</v>
      </c>
      <c r="E69" s="204">
        <f t="shared" si="5"/>
        <v>14054</v>
      </c>
      <c r="F69" s="205">
        <f>E69-I69</f>
        <v>14054</v>
      </c>
      <c r="G69" s="205">
        <v>16172</v>
      </c>
      <c r="H69" s="205">
        <v>0</v>
      </c>
      <c r="I69" s="205">
        <v>0</v>
      </c>
      <c r="J69" s="205">
        <v>0</v>
      </c>
      <c r="K69" s="206">
        <v>0</v>
      </c>
    </row>
    <row r="70" spans="1:11" ht="41.25" customHeight="1" hidden="1">
      <c r="A70" s="220"/>
      <c r="B70" s="106" t="s">
        <v>251</v>
      </c>
      <c r="C70" s="115">
        <v>4254</v>
      </c>
      <c r="D70" s="115">
        <v>0</v>
      </c>
      <c r="E70" s="116">
        <f t="shared" si="5"/>
        <v>4254</v>
      </c>
      <c r="F70" s="108">
        <v>2118</v>
      </c>
      <c r="G70" s="108">
        <v>2118</v>
      </c>
      <c r="H70" s="108">
        <v>0</v>
      </c>
      <c r="I70" s="108">
        <v>0</v>
      </c>
      <c r="J70" s="108">
        <v>0</v>
      </c>
      <c r="K70" s="108">
        <v>0</v>
      </c>
    </row>
    <row r="71" spans="1:11" ht="30" hidden="1">
      <c r="A71" s="114" t="s">
        <v>269</v>
      </c>
      <c r="B71" s="188" t="s">
        <v>252</v>
      </c>
      <c r="C71" s="111">
        <v>0</v>
      </c>
      <c r="D71" s="111">
        <f>D72</f>
        <v>0</v>
      </c>
      <c r="E71" s="111">
        <f t="shared" si="5"/>
        <v>0</v>
      </c>
      <c r="F71" s="105">
        <f>E71-I71</f>
        <v>0</v>
      </c>
      <c r="G71" s="105">
        <v>2039</v>
      </c>
      <c r="H71" s="105">
        <v>0</v>
      </c>
      <c r="I71" s="105">
        <v>0</v>
      </c>
      <c r="J71" s="105">
        <v>0</v>
      </c>
      <c r="K71" s="104">
        <v>0</v>
      </c>
    </row>
    <row r="72" spans="1:11" ht="39" customHeight="1" hidden="1">
      <c r="A72" s="190"/>
      <c r="B72" s="195" t="s">
        <v>251</v>
      </c>
      <c r="C72" s="191">
        <v>0</v>
      </c>
      <c r="D72" s="191">
        <v>0</v>
      </c>
      <c r="E72" s="192">
        <f t="shared" si="5"/>
        <v>0</v>
      </c>
      <c r="F72" s="193">
        <v>2039</v>
      </c>
      <c r="G72" s="193">
        <v>2039</v>
      </c>
      <c r="H72" s="193"/>
      <c r="I72" s="193"/>
      <c r="J72" s="193"/>
      <c r="K72" s="194"/>
    </row>
    <row r="73" spans="1:11" ht="9" customHeight="1" hidden="1">
      <c r="A73" s="190"/>
      <c r="B73" s="221" t="s">
        <v>251</v>
      </c>
      <c r="C73" s="191">
        <v>124300</v>
      </c>
      <c r="D73" s="191">
        <v>0</v>
      </c>
      <c r="E73" s="192">
        <f aca="true" t="shared" si="6" ref="E73:E79">C73+D73</f>
        <v>124300</v>
      </c>
      <c r="F73" s="193">
        <v>22181</v>
      </c>
      <c r="G73" s="193">
        <v>22181</v>
      </c>
      <c r="H73" s="193">
        <v>0</v>
      </c>
      <c r="I73" s="193">
        <v>0</v>
      </c>
      <c r="J73" s="193">
        <v>0</v>
      </c>
      <c r="K73" s="194">
        <v>0</v>
      </c>
    </row>
    <row r="74" spans="1:11" ht="30" customHeight="1" hidden="1">
      <c r="A74" s="114" t="s">
        <v>269</v>
      </c>
      <c r="B74" s="188" t="s">
        <v>252</v>
      </c>
      <c r="C74" s="111">
        <v>4874</v>
      </c>
      <c r="D74" s="111">
        <f>D75+D76</f>
        <v>0</v>
      </c>
      <c r="E74" s="111">
        <f t="shared" si="6"/>
        <v>4874</v>
      </c>
      <c r="F74" s="105">
        <f>E74-I74</f>
        <v>4874</v>
      </c>
      <c r="G74" s="105">
        <v>6438</v>
      </c>
      <c r="H74" s="105">
        <v>0</v>
      </c>
      <c r="I74" s="105">
        <v>0</v>
      </c>
      <c r="J74" s="105">
        <v>0</v>
      </c>
      <c r="K74" s="104">
        <v>0</v>
      </c>
    </row>
    <row r="75" spans="1:11" ht="45.75" customHeight="1" hidden="1">
      <c r="A75" s="114"/>
      <c r="B75" s="223" t="s">
        <v>251</v>
      </c>
      <c r="C75" s="191">
        <v>2039</v>
      </c>
      <c r="D75" s="191">
        <v>0</v>
      </c>
      <c r="E75" s="192">
        <f t="shared" si="6"/>
        <v>2039</v>
      </c>
      <c r="F75" s="193">
        <v>1474</v>
      </c>
      <c r="G75" s="193">
        <v>1474</v>
      </c>
      <c r="H75" s="193">
        <v>0</v>
      </c>
      <c r="I75" s="193">
        <v>0</v>
      </c>
      <c r="J75" s="193">
        <v>0</v>
      </c>
      <c r="K75" s="194">
        <v>0</v>
      </c>
    </row>
    <row r="76" spans="1:11" ht="69" customHeight="1" hidden="1">
      <c r="A76" s="190"/>
      <c r="B76" s="223" t="s">
        <v>290</v>
      </c>
      <c r="C76" s="191">
        <v>4874</v>
      </c>
      <c r="D76" s="191">
        <v>0</v>
      </c>
      <c r="E76" s="192">
        <f t="shared" si="6"/>
        <v>4874</v>
      </c>
      <c r="F76" s="193">
        <v>90</v>
      </c>
      <c r="G76" s="193">
        <v>90</v>
      </c>
      <c r="H76" s="193">
        <v>0</v>
      </c>
      <c r="I76" s="193">
        <v>0</v>
      </c>
      <c r="J76" s="193">
        <v>0</v>
      </c>
      <c r="K76" s="194">
        <v>0</v>
      </c>
    </row>
    <row r="77" spans="1:11" ht="42" customHeight="1" hidden="1">
      <c r="A77" s="190"/>
      <c r="B77" s="223" t="s">
        <v>251</v>
      </c>
      <c r="C77" s="191">
        <v>174539</v>
      </c>
      <c r="D77" s="191">
        <v>0</v>
      </c>
      <c r="E77" s="192">
        <f t="shared" si="6"/>
        <v>174539</v>
      </c>
      <c r="F77" s="193">
        <v>5355</v>
      </c>
      <c r="G77" s="193">
        <v>5355</v>
      </c>
      <c r="H77" s="193">
        <v>0</v>
      </c>
      <c r="I77" s="193">
        <v>0</v>
      </c>
      <c r="J77" s="193">
        <v>0</v>
      </c>
      <c r="K77" s="194">
        <v>0</v>
      </c>
    </row>
    <row r="78" spans="1:11" ht="38.25" hidden="1">
      <c r="A78" s="190"/>
      <c r="B78" s="195" t="s">
        <v>251</v>
      </c>
      <c r="C78" s="191">
        <v>213716</v>
      </c>
      <c r="D78" s="191">
        <v>0</v>
      </c>
      <c r="E78" s="192">
        <f t="shared" si="6"/>
        <v>213716</v>
      </c>
      <c r="F78" s="193">
        <v>-711</v>
      </c>
      <c r="G78" s="193">
        <v>-711</v>
      </c>
      <c r="H78" s="193">
        <v>0</v>
      </c>
      <c r="I78" s="193">
        <v>0</v>
      </c>
      <c r="J78" s="193">
        <v>0</v>
      </c>
      <c r="K78" s="194">
        <v>0</v>
      </c>
    </row>
    <row r="79" spans="1:11" ht="76.5" customHeight="1" hidden="1">
      <c r="A79" s="190"/>
      <c r="B79" s="195" t="s">
        <v>343</v>
      </c>
      <c r="C79" s="191">
        <v>3144557</v>
      </c>
      <c r="D79" s="191">
        <v>0</v>
      </c>
      <c r="E79" s="192">
        <f t="shared" si="6"/>
        <v>3144557</v>
      </c>
      <c r="F79" s="193">
        <v>335513</v>
      </c>
      <c r="G79" s="193">
        <v>335513</v>
      </c>
      <c r="H79" s="193">
        <v>0</v>
      </c>
      <c r="I79" s="193">
        <v>0</v>
      </c>
      <c r="J79" s="193">
        <v>0</v>
      </c>
      <c r="K79" s="194">
        <v>0</v>
      </c>
    </row>
    <row r="80" spans="1:11" ht="12.75">
      <c r="A80" s="217"/>
      <c r="B80" s="109" t="s">
        <v>138</v>
      </c>
      <c r="C80" s="110">
        <v>32626567</v>
      </c>
      <c r="D80" s="111">
        <v>25500</v>
      </c>
      <c r="E80" s="111">
        <f t="shared" si="5"/>
        <v>32652067</v>
      </c>
      <c r="F80" s="112">
        <v>31012225</v>
      </c>
      <c r="G80" s="113">
        <v>7737749</v>
      </c>
      <c r="H80" s="113">
        <v>0</v>
      </c>
      <c r="I80" s="113">
        <v>1639842</v>
      </c>
      <c r="J80" s="113">
        <v>1300000</v>
      </c>
      <c r="K80" s="113">
        <v>0</v>
      </c>
    </row>
    <row r="81" spans="2:5" ht="12.75">
      <c r="B81" s="30"/>
      <c r="C81" s="30"/>
      <c r="D81" s="30"/>
      <c r="E81" s="30"/>
    </row>
    <row r="82" spans="1:5" ht="15.75">
      <c r="A82" s="218"/>
      <c r="B82" s="30"/>
      <c r="C82" s="30"/>
      <c r="D82" s="30"/>
      <c r="E82" s="30"/>
    </row>
    <row r="83" spans="2:5" ht="15.75" customHeight="1" hidden="1">
      <c r="B83" s="30"/>
      <c r="C83" s="30"/>
      <c r="D83" s="30"/>
      <c r="E83" s="30"/>
    </row>
    <row r="84" ht="12.75"/>
    <row r="85" ht="12.75"/>
    <row r="86" ht="12.75"/>
    <row r="87" ht="12.75"/>
    <row r="88" ht="12.75"/>
    <row r="89" ht="12.75"/>
    <row r="90" ht="12.75"/>
  </sheetData>
  <sheetProtection/>
  <mergeCells count="11">
    <mergeCell ref="J8:K8"/>
    <mergeCell ref="C11:E11"/>
    <mergeCell ref="B4:D4"/>
    <mergeCell ref="F6:K6"/>
    <mergeCell ref="A7:A9"/>
    <mergeCell ref="B7:B9"/>
    <mergeCell ref="C7:E9"/>
    <mergeCell ref="F7:K7"/>
    <mergeCell ref="F8:F9"/>
    <mergeCell ref="G8:H8"/>
    <mergeCell ref="I8:I9"/>
  </mergeCells>
  <printOptions/>
  <pageMargins left="0.3937007874015748" right="0.258" top="0.20833333333333334" bottom="0.11666666666666667" header="0.5118110236220472" footer="0.5118110236220472"/>
  <pageSetup horizontalDpi="600" verticalDpi="600" orientation="landscape" paperSize="9" r:id="rId3"/>
  <legacyDrawing r:id="rId2"/>
  <oleObjects>
    <oleObject progId="Word.Document.8" shapeId="47241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J14" sqref="J14"/>
    </sheetView>
  </sheetViews>
  <sheetFormatPr defaultColWidth="9.140625" defaultRowHeight="12.75"/>
  <cols>
    <col min="4" max="4" width="54.28125" style="0" customWidth="1"/>
    <col min="5" max="5" width="25.57421875" style="0" customWidth="1"/>
    <col min="6" max="6" width="6.57421875" style="0" customWidth="1"/>
    <col min="7" max="7" width="2.57421875" style="0" hidden="1" customWidth="1"/>
    <col min="8" max="8" width="0.71875" style="0" customWidth="1"/>
    <col min="9" max="9" width="8.8515625" style="0" hidden="1" customWidth="1"/>
    <col min="10" max="10" width="8.8515625" style="0" customWidth="1"/>
    <col min="11" max="11" width="7.7109375" style="0" customWidth="1"/>
  </cols>
  <sheetData>
    <row r="1" spans="5:11" ht="12.75">
      <c r="E1" s="2"/>
      <c r="F1" s="2"/>
      <c r="K1" s="2" t="s">
        <v>327</v>
      </c>
    </row>
    <row r="2" spans="5:11" ht="12.75">
      <c r="E2" s="2"/>
      <c r="F2" s="2"/>
      <c r="K2" s="2" t="s">
        <v>311</v>
      </c>
    </row>
    <row r="5" spans="1:5" ht="15.75">
      <c r="A5" s="404" t="s">
        <v>323</v>
      </c>
      <c r="B5" s="404"/>
      <c r="C5" s="404"/>
      <c r="D5" s="404"/>
      <c r="E5" s="404"/>
    </row>
    <row r="6" spans="4:5" ht="12.75">
      <c r="D6" s="30"/>
      <c r="E6" s="169"/>
    </row>
    <row r="7" spans="1:5" ht="12.75">
      <c r="A7" s="409" t="s">
        <v>41</v>
      </c>
      <c r="B7" s="409" t="s">
        <v>0</v>
      </c>
      <c r="C7" s="409" t="s">
        <v>3</v>
      </c>
      <c r="D7" s="410" t="s">
        <v>226</v>
      </c>
      <c r="E7" s="396" t="s">
        <v>227</v>
      </c>
    </row>
    <row r="8" spans="1:5" ht="12.75">
      <c r="A8" s="409"/>
      <c r="B8" s="409"/>
      <c r="C8" s="409"/>
      <c r="D8" s="410"/>
      <c r="E8" s="397"/>
    </row>
    <row r="9" spans="1:5" ht="12.75">
      <c r="A9" s="409"/>
      <c r="B9" s="409"/>
      <c r="C9" s="409"/>
      <c r="D9" s="410"/>
      <c r="E9" s="398"/>
    </row>
    <row r="10" spans="1:5" ht="12.75">
      <c r="A10" s="59">
        <v>1</v>
      </c>
      <c r="B10" s="59">
        <v>2</v>
      </c>
      <c r="C10" s="59">
        <v>3</v>
      </c>
      <c r="D10" s="59">
        <v>4</v>
      </c>
      <c r="E10" s="60">
        <v>5</v>
      </c>
    </row>
    <row r="11" spans="1:5" ht="30" customHeight="1">
      <c r="A11" s="175">
        <v>1</v>
      </c>
      <c r="B11" s="175">
        <v>801</v>
      </c>
      <c r="C11" s="175">
        <v>80104</v>
      </c>
      <c r="D11" s="176" t="s">
        <v>324</v>
      </c>
      <c r="E11" s="177">
        <v>420425</v>
      </c>
    </row>
    <row r="12" spans="1:5" ht="30" customHeight="1">
      <c r="A12" s="178">
        <v>2</v>
      </c>
      <c r="B12" s="181" t="s">
        <v>259</v>
      </c>
      <c r="C12" s="181" t="s">
        <v>325</v>
      </c>
      <c r="D12" s="179" t="s">
        <v>326</v>
      </c>
      <c r="E12" s="180">
        <v>237281</v>
      </c>
    </row>
    <row r="13" spans="1:5" ht="12.75">
      <c r="A13" s="178"/>
      <c r="B13" s="178"/>
      <c r="C13" s="178"/>
      <c r="D13" s="178"/>
      <c r="E13" s="180"/>
    </row>
    <row r="14" spans="1:5" ht="12.75">
      <c r="A14" s="182"/>
      <c r="B14" s="182"/>
      <c r="C14" s="182"/>
      <c r="D14" s="182"/>
      <c r="E14" s="183"/>
    </row>
    <row r="15" spans="1:5" ht="12.75">
      <c r="A15" s="406" t="s">
        <v>1</v>
      </c>
      <c r="B15" s="407"/>
      <c r="C15" s="407"/>
      <c r="D15" s="408"/>
      <c r="E15" s="112">
        <f>E11+E12</f>
        <v>657706</v>
      </c>
    </row>
  </sheetData>
  <sheetProtection/>
  <mergeCells count="7">
    <mergeCell ref="A15:D15"/>
    <mergeCell ref="A5:E5"/>
    <mergeCell ref="A7:A9"/>
    <mergeCell ref="B7:B9"/>
    <mergeCell ref="C7:C9"/>
    <mergeCell ref="D7:D9"/>
    <mergeCell ref="E7:E9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8" shapeId="1089898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C1">
      <selection activeCell="A24" sqref="A24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37.57421875" style="0" customWidth="1"/>
    <col min="4" max="4" width="10.140625" style="0" customWidth="1"/>
    <col min="5" max="5" width="9.7109375" style="0" bestFit="1" customWidth="1"/>
    <col min="6" max="6" width="10.140625" style="0" customWidth="1"/>
    <col min="7" max="7" width="12.57421875" style="0" customWidth="1"/>
    <col min="8" max="8" width="15.8515625" style="0" customWidth="1"/>
    <col min="9" max="9" width="11.00390625" style="0" customWidth="1"/>
    <col min="10" max="10" width="10.421875" style="0" customWidth="1"/>
  </cols>
  <sheetData>
    <row r="1" spans="1:12" ht="12.75">
      <c r="A1" s="30"/>
      <c r="B1" s="30"/>
      <c r="C1" s="30"/>
      <c r="D1" s="30"/>
      <c r="E1" s="30"/>
      <c r="F1" s="42"/>
      <c r="G1" s="43"/>
      <c r="H1" s="43"/>
      <c r="I1" s="43"/>
      <c r="J1" s="44"/>
      <c r="K1" s="28" t="s">
        <v>245</v>
      </c>
      <c r="L1" s="28"/>
    </row>
    <row r="2" spans="1:12" ht="18">
      <c r="A2" s="29"/>
      <c r="B2" s="29"/>
      <c r="C2" s="29"/>
      <c r="D2" s="29"/>
      <c r="E2" s="29"/>
      <c r="F2" s="45"/>
      <c r="G2" s="45"/>
      <c r="H2" s="43"/>
      <c r="I2" s="43"/>
      <c r="J2" s="46"/>
      <c r="K2" s="28" t="s">
        <v>25</v>
      </c>
      <c r="L2" s="28"/>
    </row>
    <row r="3" spans="1:9" ht="18">
      <c r="A3" s="29"/>
      <c r="B3" s="29"/>
      <c r="C3" s="29"/>
      <c r="D3" s="29"/>
      <c r="E3" s="29"/>
      <c r="F3" s="29"/>
      <c r="G3" s="29"/>
      <c r="H3" s="30"/>
      <c r="I3" s="47"/>
    </row>
    <row r="4" spans="1:11" ht="18">
      <c r="A4" s="31"/>
      <c r="B4" s="31"/>
      <c r="C4" s="31"/>
      <c r="D4" s="31"/>
      <c r="E4" s="22" t="s">
        <v>31</v>
      </c>
      <c r="F4" s="31"/>
      <c r="G4" s="23"/>
      <c r="H4" s="23"/>
      <c r="I4" s="23"/>
      <c r="J4" s="23"/>
      <c r="K4" s="23"/>
    </row>
    <row r="5" spans="1:11" ht="12.75">
      <c r="A5" s="412" t="s">
        <v>0</v>
      </c>
      <c r="B5" s="412" t="s">
        <v>3</v>
      </c>
      <c r="C5" s="412" t="s">
        <v>5</v>
      </c>
      <c r="D5" s="415" t="s">
        <v>1</v>
      </c>
      <c r="E5" s="416"/>
      <c r="F5" s="417"/>
      <c r="G5" s="412" t="s">
        <v>32</v>
      </c>
      <c r="H5" s="48" t="s">
        <v>33</v>
      </c>
      <c r="I5" s="412" t="s">
        <v>34</v>
      </c>
      <c r="J5" s="414" t="s">
        <v>35</v>
      </c>
      <c r="K5" s="412" t="s">
        <v>36</v>
      </c>
    </row>
    <row r="6" spans="1:11" ht="81">
      <c r="A6" s="413"/>
      <c r="B6" s="413"/>
      <c r="C6" s="413"/>
      <c r="D6" s="418"/>
      <c r="E6" s="419"/>
      <c r="F6" s="420"/>
      <c r="G6" s="413"/>
      <c r="H6" s="50" t="s">
        <v>37</v>
      </c>
      <c r="I6" s="413"/>
      <c r="J6" s="413"/>
      <c r="K6" s="413"/>
    </row>
    <row r="7" spans="1:11" ht="22.5">
      <c r="A7" s="49"/>
      <c r="B7" s="49"/>
      <c r="C7" s="49"/>
      <c r="D7" s="51" t="s">
        <v>38</v>
      </c>
      <c r="E7" s="51" t="s">
        <v>21</v>
      </c>
      <c r="F7" s="51" t="s">
        <v>39</v>
      </c>
      <c r="G7" s="49"/>
      <c r="H7" s="52"/>
      <c r="I7" s="49"/>
      <c r="J7" s="49"/>
      <c r="K7" s="49"/>
    </row>
    <row r="8" spans="1:11" ht="12.75">
      <c r="A8" s="37">
        <v>1</v>
      </c>
      <c r="B8" s="37">
        <v>2</v>
      </c>
      <c r="C8" s="37">
        <v>3</v>
      </c>
      <c r="D8" s="379">
        <v>4</v>
      </c>
      <c r="E8" s="380"/>
      <c r="F8" s="381"/>
      <c r="G8" s="37">
        <v>5</v>
      </c>
      <c r="H8" s="37">
        <v>6</v>
      </c>
      <c r="I8" s="37">
        <v>7</v>
      </c>
      <c r="J8" s="37">
        <v>8</v>
      </c>
      <c r="K8" s="37">
        <v>9</v>
      </c>
    </row>
    <row r="9" spans="1:11" ht="21" customHeight="1" hidden="1">
      <c r="A9" s="11" t="s">
        <v>54</v>
      </c>
      <c r="B9" s="12"/>
      <c r="C9" s="13" t="s">
        <v>82</v>
      </c>
      <c r="D9" s="53">
        <v>2197379</v>
      </c>
      <c r="E9" s="53">
        <f>E12+E11</f>
        <v>0</v>
      </c>
      <c r="F9" s="53">
        <f aca="true" t="shared" si="0" ref="F9:F21">D9+E9</f>
        <v>2197379</v>
      </c>
      <c r="G9" s="53">
        <v>2197379</v>
      </c>
      <c r="H9" s="53">
        <v>0</v>
      </c>
      <c r="I9" s="53">
        <v>0</v>
      </c>
      <c r="J9" s="53">
        <v>0</v>
      </c>
      <c r="K9" s="53">
        <v>0</v>
      </c>
    </row>
    <row r="10" spans="1:11" ht="18" customHeight="1" hidden="1">
      <c r="A10" s="14"/>
      <c r="B10" s="15" t="s">
        <v>55</v>
      </c>
      <c r="C10" s="16" t="s">
        <v>83</v>
      </c>
      <c r="D10" s="54">
        <v>3330863</v>
      </c>
      <c r="E10" s="54"/>
      <c r="F10" s="54">
        <f t="shared" si="0"/>
        <v>3330863</v>
      </c>
      <c r="G10" s="54">
        <v>3801794</v>
      </c>
      <c r="H10" s="54">
        <v>0</v>
      </c>
      <c r="I10" s="54">
        <v>0</v>
      </c>
      <c r="J10" s="54">
        <v>0</v>
      </c>
      <c r="K10" s="54">
        <v>0</v>
      </c>
    </row>
    <row r="11" spans="1:11" ht="18" customHeight="1" hidden="1">
      <c r="A11" s="18"/>
      <c r="B11" s="19" t="s">
        <v>55</v>
      </c>
      <c r="C11" s="16" t="s">
        <v>83</v>
      </c>
      <c r="D11" s="54">
        <v>2187379</v>
      </c>
      <c r="E11" s="54">
        <v>0</v>
      </c>
      <c r="F11" s="54">
        <f t="shared" si="0"/>
        <v>2187379</v>
      </c>
      <c r="G11" s="54">
        <v>801067</v>
      </c>
      <c r="H11" s="54">
        <v>0</v>
      </c>
      <c r="I11" s="54">
        <v>0</v>
      </c>
      <c r="J11" s="54">
        <v>0</v>
      </c>
      <c r="K11" s="54">
        <v>0</v>
      </c>
    </row>
    <row r="12" spans="1:11" ht="18" customHeight="1" hidden="1">
      <c r="A12" s="11"/>
      <c r="B12" s="19" t="s">
        <v>198</v>
      </c>
      <c r="C12" s="20" t="s">
        <v>199</v>
      </c>
      <c r="D12" s="54">
        <v>0</v>
      </c>
      <c r="E12" s="54">
        <v>0</v>
      </c>
      <c r="F12" s="54">
        <f t="shared" si="0"/>
        <v>0</v>
      </c>
      <c r="G12" s="54">
        <v>31329</v>
      </c>
      <c r="H12" s="54">
        <v>0</v>
      </c>
      <c r="I12" s="54">
        <v>0</v>
      </c>
      <c r="J12" s="54">
        <v>0</v>
      </c>
      <c r="K12" s="54">
        <v>0</v>
      </c>
    </row>
    <row r="13" spans="1:11" ht="18" customHeight="1">
      <c r="A13" s="11" t="s">
        <v>54</v>
      </c>
      <c r="B13" s="12"/>
      <c r="C13" s="13" t="s">
        <v>82</v>
      </c>
      <c r="D13" s="53">
        <v>3029775</v>
      </c>
      <c r="E13" s="53">
        <f>E14+E15</f>
        <v>1046462</v>
      </c>
      <c r="F13" s="53">
        <f t="shared" si="0"/>
        <v>4076237</v>
      </c>
      <c r="G13" s="53">
        <v>495658</v>
      </c>
      <c r="H13" s="53">
        <v>0</v>
      </c>
      <c r="I13" s="53">
        <v>0</v>
      </c>
      <c r="J13" s="53">
        <v>0</v>
      </c>
      <c r="K13" s="53">
        <v>0</v>
      </c>
    </row>
    <row r="14" spans="1:11" ht="18" customHeight="1" hidden="1">
      <c r="A14" s="68"/>
      <c r="B14" s="19" t="s">
        <v>201</v>
      </c>
      <c r="C14" s="20" t="s">
        <v>202</v>
      </c>
      <c r="D14" s="54">
        <v>0</v>
      </c>
      <c r="E14" s="54">
        <v>0</v>
      </c>
      <c r="F14" s="54">
        <f t="shared" si="0"/>
        <v>0</v>
      </c>
      <c r="G14" s="54">
        <v>0</v>
      </c>
      <c r="H14" s="54">
        <v>0</v>
      </c>
      <c r="I14" s="54">
        <v>0</v>
      </c>
      <c r="J14" s="54">
        <v>0</v>
      </c>
      <c r="K14" s="54">
        <v>400000</v>
      </c>
    </row>
    <row r="15" spans="1:11" ht="18" customHeight="1">
      <c r="A15" s="68"/>
      <c r="B15" s="19" t="s">
        <v>55</v>
      </c>
      <c r="C15" s="20" t="s">
        <v>83</v>
      </c>
      <c r="D15" s="54">
        <v>2988446</v>
      </c>
      <c r="E15" s="54">
        <v>1046462</v>
      </c>
      <c r="F15" s="54">
        <f t="shared" si="0"/>
        <v>4034908</v>
      </c>
      <c r="G15" s="54">
        <v>1046462</v>
      </c>
      <c r="H15" s="54">
        <v>0</v>
      </c>
      <c r="I15" s="54">
        <v>0</v>
      </c>
      <c r="J15" s="54">
        <v>0</v>
      </c>
      <c r="K15" s="54">
        <v>0</v>
      </c>
    </row>
    <row r="16" spans="1:11" s="162" customFormat="1" ht="18" customHeight="1" hidden="1">
      <c r="A16" s="11" t="s">
        <v>66</v>
      </c>
      <c r="B16" s="12"/>
      <c r="C16" s="13" t="s">
        <v>137</v>
      </c>
      <c r="D16" s="53">
        <v>18000</v>
      </c>
      <c r="E16" s="53">
        <v>0</v>
      </c>
      <c r="F16" s="53">
        <f t="shared" si="0"/>
        <v>18000</v>
      </c>
      <c r="G16" s="53">
        <v>223822</v>
      </c>
      <c r="H16" s="53">
        <v>0</v>
      </c>
      <c r="I16" s="53">
        <v>0</v>
      </c>
      <c r="J16" s="53">
        <v>0</v>
      </c>
      <c r="K16" s="53">
        <v>0</v>
      </c>
    </row>
    <row r="17" spans="1:11" ht="18" customHeight="1" hidden="1">
      <c r="A17" s="14"/>
      <c r="B17" s="15" t="s">
        <v>141</v>
      </c>
      <c r="C17" s="16" t="s">
        <v>142</v>
      </c>
      <c r="D17" s="54">
        <v>0</v>
      </c>
      <c r="E17" s="54">
        <v>0</v>
      </c>
      <c r="F17" s="54">
        <f t="shared" si="0"/>
        <v>0</v>
      </c>
      <c r="G17" s="54">
        <v>194000</v>
      </c>
      <c r="H17" s="54">
        <v>0</v>
      </c>
      <c r="I17" s="54">
        <v>0</v>
      </c>
      <c r="J17" s="54">
        <v>0</v>
      </c>
      <c r="K17" s="54">
        <v>0</v>
      </c>
    </row>
    <row r="18" spans="1:11" ht="26.25" customHeight="1" hidden="1">
      <c r="A18" s="18"/>
      <c r="B18" s="19" t="s">
        <v>67</v>
      </c>
      <c r="C18" s="20" t="s">
        <v>217</v>
      </c>
      <c r="D18" s="54">
        <v>18000</v>
      </c>
      <c r="E18" s="54">
        <v>0</v>
      </c>
      <c r="F18" s="54">
        <f t="shared" si="0"/>
        <v>18000</v>
      </c>
      <c r="G18" s="54">
        <v>11822</v>
      </c>
      <c r="H18" s="54">
        <v>0</v>
      </c>
      <c r="I18" s="54">
        <v>0</v>
      </c>
      <c r="J18" s="54">
        <v>0</v>
      </c>
      <c r="K18" s="54">
        <v>0</v>
      </c>
    </row>
    <row r="19" spans="1:11" s="162" customFormat="1" ht="24" customHeight="1" hidden="1">
      <c r="A19" s="11" t="s">
        <v>218</v>
      </c>
      <c r="B19" s="12"/>
      <c r="C19" s="13" t="s">
        <v>219</v>
      </c>
      <c r="D19" s="53">
        <v>0</v>
      </c>
      <c r="E19" s="53">
        <v>0</v>
      </c>
      <c r="F19" s="53">
        <f t="shared" si="0"/>
        <v>0</v>
      </c>
      <c r="G19" s="53">
        <v>54900</v>
      </c>
      <c r="H19" s="53">
        <v>0</v>
      </c>
      <c r="I19" s="53">
        <v>0</v>
      </c>
      <c r="J19" s="53">
        <v>0</v>
      </c>
      <c r="K19" s="53">
        <v>0</v>
      </c>
    </row>
    <row r="20" spans="1:11" ht="18" customHeight="1" hidden="1">
      <c r="A20" s="14"/>
      <c r="B20" s="19" t="s">
        <v>220</v>
      </c>
      <c r="C20" s="20" t="s">
        <v>221</v>
      </c>
      <c r="D20" s="54">
        <v>0</v>
      </c>
      <c r="E20" s="54">
        <v>0</v>
      </c>
      <c r="F20" s="54">
        <f t="shared" si="0"/>
        <v>0</v>
      </c>
      <c r="G20" s="54">
        <v>54900</v>
      </c>
      <c r="H20" s="54">
        <v>0</v>
      </c>
      <c r="I20" s="54">
        <v>0</v>
      </c>
      <c r="J20" s="54">
        <v>0</v>
      </c>
      <c r="K20" s="54">
        <v>0</v>
      </c>
    </row>
    <row r="21" spans="1:11" ht="12.75">
      <c r="A21" s="411" t="s">
        <v>7</v>
      </c>
      <c r="B21" s="411"/>
      <c r="C21" s="411"/>
      <c r="D21" s="53">
        <v>4253220</v>
      </c>
      <c r="E21" s="53">
        <f>E9+E13+E16+E19</f>
        <v>1046462</v>
      </c>
      <c r="F21" s="53">
        <f t="shared" si="0"/>
        <v>5299682</v>
      </c>
      <c r="G21" s="53">
        <f>F21-K21</f>
        <v>4878217</v>
      </c>
      <c r="H21" s="53">
        <v>0</v>
      </c>
      <c r="I21" s="53">
        <v>0</v>
      </c>
      <c r="J21" s="53">
        <v>0</v>
      </c>
      <c r="K21" s="53">
        <v>421465</v>
      </c>
    </row>
    <row r="22" spans="1:11" ht="12.75">
      <c r="A22" s="184"/>
      <c r="B22" s="184"/>
      <c r="C22" s="184"/>
      <c r="D22" s="185"/>
      <c r="E22" s="185"/>
      <c r="F22" s="185"/>
      <c r="G22" s="185"/>
      <c r="H22" s="185"/>
      <c r="I22" s="185"/>
      <c r="J22" s="185"/>
      <c r="K22" s="185"/>
    </row>
    <row r="23" spans="1:11" ht="12.75">
      <c r="A23" s="187" t="s">
        <v>24</v>
      </c>
      <c r="B23" s="184"/>
      <c r="C23" s="184"/>
      <c r="D23" s="185"/>
      <c r="E23" s="185"/>
      <c r="F23" s="185"/>
      <c r="G23" s="185"/>
      <c r="H23" s="185"/>
      <c r="I23" s="185"/>
      <c r="J23" s="185"/>
      <c r="K23" s="185"/>
    </row>
    <row r="25" spans="1:9" ht="12.75">
      <c r="A25" s="30"/>
      <c r="B25" s="30"/>
      <c r="C25" s="30"/>
      <c r="D25" s="30"/>
      <c r="E25" s="30"/>
      <c r="F25" s="30"/>
      <c r="G25" s="30"/>
      <c r="H25" s="30"/>
      <c r="I25" s="30"/>
    </row>
    <row r="26" spans="1:9" ht="12.75">
      <c r="A26" s="30"/>
      <c r="B26" s="30"/>
      <c r="C26" s="30"/>
      <c r="D26" s="30"/>
      <c r="E26" s="30"/>
      <c r="F26" s="30"/>
      <c r="G26" s="30"/>
      <c r="H26" s="30"/>
      <c r="I26" s="30"/>
    </row>
  </sheetData>
  <sheetProtection/>
  <mergeCells count="10">
    <mergeCell ref="D8:F8"/>
    <mergeCell ref="A21:C21"/>
    <mergeCell ref="G5:G6"/>
    <mergeCell ref="I5:I6"/>
    <mergeCell ref="J5:J6"/>
    <mergeCell ref="K5:K6"/>
    <mergeCell ref="A5:A6"/>
    <mergeCell ref="B5:B6"/>
    <mergeCell ref="C5:C6"/>
    <mergeCell ref="D5:F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9481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25">
      <selection activeCell="E30" sqref="E30"/>
    </sheetView>
  </sheetViews>
  <sheetFormatPr defaultColWidth="9.140625" defaultRowHeight="12.75"/>
  <cols>
    <col min="1" max="1" width="5.00390625" style="0" customWidth="1"/>
    <col min="2" max="2" width="5.8515625" style="0" customWidth="1"/>
    <col min="3" max="3" width="8.421875" style="0" customWidth="1"/>
    <col min="4" max="4" width="25.140625" style="0" customWidth="1"/>
    <col min="5" max="5" width="10.7109375" style="0" customWidth="1"/>
    <col min="6" max="6" width="9.7109375" style="0" customWidth="1"/>
    <col min="7" max="8" width="10.28125" style="0" customWidth="1"/>
    <col min="9" max="10" width="11.8515625" style="0" customWidth="1"/>
    <col min="11" max="11" width="14.28125" style="0" customWidth="1"/>
  </cols>
  <sheetData>
    <row r="1" spans="1:13" ht="12.75">
      <c r="A1" s="30"/>
      <c r="B1" s="30"/>
      <c r="C1" s="30"/>
      <c r="D1" s="30"/>
      <c r="E1" s="55"/>
      <c r="F1" s="55"/>
      <c r="G1" s="55"/>
      <c r="H1" s="55"/>
      <c r="I1" s="55"/>
      <c r="J1" s="55"/>
      <c r="K1" s="30"/>
      <c r="M1" s="28" t="s">
        <v>243</v>
      </c>
    </row>
    <row r="2" spans="1:13" ht="12.75">
      <c r="A2" s="30"/>
      <c r="B2" s="30"/>
      <c r="C2" s="30"/>
      <c r="D2" s="30"/>
      <c r="E2" s="55"/>
      <c r="F2" s="55"/>
      <c r="G2" s="55"/>
      <c r="H2" s="55"/>
      <c r="I2" s="55"/>
      <c r="J2" s="55"/>
      <c r="K2" s="30"/>
      <c r="M2" s="28" t="s">
        <v>25</v>
      </c>
    </row>
    <row r="3" spans="1:11" ht="12.75">
      <c r="A3" s="30"/>
      <c r="B3" s="30"/>
      <c r="C3" s="30"/>
      <c r="D3" s="30"/>
      <c r="E3" s="55"/>
      <c r="F3" s="55"/>
      <c r="G3" s="55"/>
      <c r="H3" s="55"/>
      <c r="I3" s="55"/>
      <c r="J3" s="55"/>
      <c r="K3" s="30"/>
    </row>
    <row r="4" spans="1:11" ht="18">
      <c r="A4" s="422" t="s">
        <v>40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</row>
    <row r="5" spans="1:11" ht="18">
      <c r="A5" s="56"/>
      <c r="B5" s="56"/>
      <c r="C5" s="56"/>
      <c r="D5" s="56"/>
      <c r="E5" s="57"/>
      <c r="F5" s="57"/>
      <c r="G5" s="57"/>
      <c r="H5" s="57"/>
      <c r="I5" s="57"/>
      <c r="J5" s="57"/>
      <c r="K5" s="58"/>
    </row>
    <row r="6" spans="1:11" ht="12.75">
      <c r="A6" s="409" t="s">
        <v>41</v>
      </c>
      <c r="B6" s="409" t="s">
        <v>0</v>
      </c>
      <c r="C6" s="409" t="s">
        <v>42</v>
      </c>
      <c r="D6" s="410" t="s">
        <v>43</v>
      </c>
      <c r="E6" s="405" t="s">
        <v>44</v>
      </c>
      <c r="F6" s="405" t="s">
        <v>45</v>
      </c>
      <c r="G6" s="405"/>
      <c r="H6" s="405"/>
      <c r="I6" s="405"/>
      <c r="J6" s="405"/>
      <c r="K6" s="410" t="s">
        <v>46</v>
      </c>
    </row>
    <row r="7" spans="1:11" ht="12.75">
      <c r="A7" s="409"/>
      <c r="B7" s="409"/>
      <c r="C7" s="409"/>
      <c r="D7" s="410"/>
      <c r="E7" s="405"/>
      <c r="F7" s="405" t="s">
        <v>47</v>
      </c>
      <c r="G7" s="405" t="s">
        <v>48</v>
      </c>
      <c r="H7" s="405"/>
      <c r="I7" s="405"/>
      <c r="J7" s="405"/>
      <c r="K7" s="410"/>
    </row>
    <row r="8" spans="1:11" ht="12.75">
      <c r="A8" s="409"/>
      <c r="B8" s="409"/>
      <c r="C8" s="409"/>
      <c r="D8" s="410"/>
      <c r="E8" s="405"/>
      <c r="F8" s="405"/>
      <c r="G8" s="405" t="s">
        <v>49</v>
      </c>
      <c r="H8" s="405" t="s">
        <v>50</v>
      </c>
      <c r="I8" s="405" t="s">
        <v>51</v>
      </c>
      <c r="J8" s="405" t="s">
        <v>52</v>
      </c>
      <c r="K8" s="410"/>
    </row>
    <row r="9" spans="1:11" ht="12.75">
      <c r="A9" s="409"/>
      <c r="B9" s="409"/>
      <c r="C9" s="409"/>
      <c r="D9" s="410"/>
      <c r="E9" s="405"/>
      <c r="F9" s="405"/>
      <c r="G9" s="405"/>
      <c r="H9" s="405"/>
      <c r="I9" s="405"/>
      <c r="J9" s="405"/>
      <c r="K9" s="410"/>
    </row>
    <row r="10" spans="1:11" ht="102" customHeight="1">
      <c r="A10" s="409"/>
      <c r="B10" s="409"/>
      <c r="C10" s="409"/>
      <c r="D10" s="410"/>
      <c r="E10" s="405"/>
      <c r="F10" s="405"/>
      <c r="G10" s="405"/>
      <c r="H10" s="405"/>
      <c r="I10" s="405"/>
      <c r="J10" s="405"/>
      <c r="K10" s="410"/>
    </row>
    <row r="11" spans="1:11" ht="12.75">
      <c r="A11" s="59">
        <v>1</v>
      </c>
      <c r="B11" s="59">
        <v>2</v>
      </c>
      <c r="C11" s="59">
        <v>3</v>
      </c>
      <c r="D11" s="59">
        <v>5</v>
      </c>
      <c r="E11" s="60">
        <v>6</v>
      </c>
      <c r="F11" s="60">
        <v>7</v>
      </c>
      <c r="G11" s="60">
        <v>8</v>
      </c>
      <c r="H11" s="60">
        <v>9</v>
      </c>
      <c r="I11" s="60">
        <v>10</v>
      </c>
      <c r="J11" s="60">
        <v>11</v>
      </c>
      <c r="K11" s="59">
        <v>12</v>
      </c>
    </row>
    <row r="12" spans="1:11" ht="47.25" customHeight="1">
      <c r="A12" s="61" t="s">
        <v>53</v>
      </c>
      <c r="B12" s="62" t="s">
        <v>54</v>
      </c>
      <c r="C12" s="62" t="s">
        <v>55</v>
      </c>
      <c r="D12" s="63" t="s">
        <v>56</v>
      </c>
      <c r="E12" s="64">
        <f>F12</f>
        <v>896000</v>
      </c>
      <c r="F12" s="64">
        <f>G12+H12+J12</f>
        <v>896000</v>
      </c>
      <c r="G12" s="64">
        <v>696000</v>
      </c>
      <c r="H12" s="64">
        <v>200000</v>
      </c>
      <c r="I12" s="65" t="s">
        <v>57</v>
      </c>
      <c r="J12" s="64">
        <v>0</v>
      </c>
      <c r="K12" s="63" t="s">
        <v>58</v>
      </c>
    </row>
    <row r="13" spans="1:11" ht="50.25" customHeight="1">
      <c r="A13" s="61" t="s">
        <v>59</v>
      </c>
      <c r="B13" s="62" t="s">
        <v>62</v>
      </c>
      <c r="C13" s="62" t="s">
        <v>63</v>
      </c>
      <c r="D13" s="63" t="s">
        <v>64</v>
      </c>
      <c r="E13" s="64">
        <f>F13</f>
        <v>9600</v>
      </c>
      <c r="F13" s="64">
        <f>G13+H13+J13</f>
        <v>9600</v>
      </c>
      <c r="G13" s="64">
        <v>9600</v>
      </c>
      <c r="H13" s="64">
        <v>0</v>
      </c>
      <c r="I13" s="66" t="s">
        <v>57</v>
      </c>
      <c r="J13" s="64">
        <v>0</v>
      </c>
      <c r="K13" s="63" t="s">
        <v>58</v>
      </c>
    </row>
    <row r="14" spans="1:11" ht="38.25" customHeight="1">
      <c r="A14" s="61" t="s">
        <v>61</v>
      </c>
      <c r="B14" s="62" t="s">
        <v>66</v>
      </c>
      <c r="C14" s="62" t="s">
        <v>67</v>
      </c>
      <c r="D14" s="63" t="s">
        <v>68</v>
      </c>
      <c r="E14" s="64">
        <f>F14</f>
        <v>12000</v>
      </c>
      <c r="F14" s="64">
        <f>G14+H14+J14</f>
        <v>12000</v>
      </c>
      <c r="G14" s="64">
        <v>12000</v>
      </c>
      <c r="H14" s="64">
        <v>0</v>
      </c>
      <c r="I14" s="66" t="s">
        <v>57</v>
      </c>
      <c r="J14" s="64">
        <v>0</v>
      </c>
      <c r="K14" s="63" t="s">
        <v>69</v>
      </c>
    </row>
    <row r="15" spans="1:11" ht="43.5" customHeight="1">
      <c r="A15" s="61" t="s">
        <v>65</v>
      </c>
      <c r="B15" s="62" t="s">
        <v>66</v>
      </c>
      <c r="C15" s="62" t="s">
        <v>67</v>
      </c>
      <c r="D15" s="63" t="s">
        <v>71</v>
      </c>
      <c r="E15" s="64">
        <f>F15</f>
        <v>6000</v>
      </c>
      <c r="F15" s="64">
        <f>G15+H15+J15</f>
        <v>6000</v>
      </c>
      <c r="G15" s="64">
        <v>6000</v>
      </c>
      <c r="H15" s="64">
        <v>0</v>
      </c>
      <c r="I15" s="66" t="s">
        <v>57</v>
      </c>
      <c r="J15" s="64">
        <v>0</v>
      </c>
      <c r="K15" s="63" t="s">
        <v>69</v>
      </c>
    </row>
    <row r="16" spans="1:11" ht="53.25" customHeight="1">
      <c r="A16" s="61" t="s">
        <v>70</v>
      </c>
      <c r="B16" s="62" t="s">
        <v>54</v>
      </c>
      <c r="C16" s="62" t="s">
        <v>60</v>
      </c>
      <c r="D16" s="63" t="s">
        <v>81</v>
      </c>
      <c r="E16" s="64">
        <v>10000</v>
      </c>
      <c r="F16" s="64">
        <v>10000</v>
      </c>
      <c r="G16" s="64">
        <v>10000</v>
      </c>
      <c r="H16" s="64">
        <v>0</v>
      </c>
      <c r="I16" s="66" t="s">
        <v>57</v>
      </c>
      <c r="J16" s="64">
        <v>0</v>
      </c>
      <c r="K16" s="63" t="s">
        <v>58</v>
      </c>
    </row>
    <row r="17" spans="1:11" ht="52.5" customHeight="1">
      <c r="A17" s="61" t="s">
        <v>72</v>
      </c>
      <c r="B17" s="62" t="s">
        <v>29</v>
      </c>
      <c r="C17" s="62" t="s">
        <v>30</v>
      </c>
      <c r="D17" s="63" t="s">
        <v>79</v>
      </c>
      <c r="E17" s="64">
        <v>18000</v>
      </c>
      <c r="F17" s="64">
        <v>18000</v>
      </c>
      <c r="G17" s="64">
        <v>18000</v>
      </c>
      <c r="H17" s="64">
        <v>0</v>
      </c>
      <c r="I17" s="66" t="s">
        <v>57</v>
      </c>
      <c r="J17" s="64">
        <v>0</v>
      </c>
      <c r="K17" s="63" t="s">
        <v>58</v>
      </c>
    </row>
    <row r="18" spans="1:11" ht="51.75" customHeight="1">
      <c r="A18" s="61" t="s">
        <v>80</v>
      </c>
      <c r="B18" s="62" t="s">
        <v>54</v>
      </c>
      <c r="C18" s="62" t="s">
        <v>55</v>
      </c>
      <c r="D18" s="63" t="s">
        <v>140</v>
      </c>
      <c r="E18" s="64">
        <v>470931</v>
      </c>
      <c r="F18" s="64">
        <v>470931</v>
      </c>
      <c r="G18" s="64">
        <v>470931</v>
      </c>
      <c r="H18" s="64">
        <v>0</v>
      </c>
      <c r="I18" s="66" t="s">
        <v>57</v>
      </c>
      <c r="J18" s="64">
        <v>0</v>
      </c>
      <c r="K18" s="63" t="s">
        <v>58</v>
      </c>
    </row>
    <row r="19" spans="1:11" ht="51.75" customHeight="1">
      <c r="A19" s="61">
        <v>8</v>
      </c>
      <c r="B19" s="62" t="s">
        <v>54</v>
      </c>
      <c r="C19" s="62" t="s">
        <v>198</v>
      </c>
      <c r="D19" s="63" t="s">
        <v>231</v>
      </c>
      <c r="E19" s="64">
        <v>31329</v>
      </c>
      <c r="F19" s="64">
        <v>31329</v>
      </c>
      <c r="G19" s="64">
        <v>31329</v>
      </c>
      <c r="H19" s="64">
        <v>0</v>
      </c>
      <c r="I19" s="66" t="s">
        <v>57</v>
      </c>
      <c r="J19" s="64">
        <v>0</v>
      </c>
      <c r="K19" s="63" t="s">
        <v>58</v>
      </c>
    </row>
    <row r="20" spans="1:11" ht="51.75" customHeight="1" hidden="1">
      <c r="A20" s="61"/>
      <c r="B20" s="62"/>
      <c r="C20" s="62"/>
      <c r="D20" s="63"/>
      <c r="E20" s="64"/>
      <c r="F20" s="64"/>
      <c r="G20" s="64"/>
      <c r="H20" s="64"/>
      <c r="I20" s="66"/>
      <c r="J20" s="64"/>
      <c r="K20" s="63"/>
    </row>
    <row r="21" spans="1:11" ht="51.75" customHeight="1">
      <c r="A21" s="61">
        <v>9</v>
      </c>
      <c r="B21" s="62" t="s">
        <v>200</v>
      </c>
      <c r="C21" s="62" t="s">
        <v>203</v>
      </c>
      <c r="D21" s="63" t="s">
        <v>244</v>
      </c>
      <c r="E21" s="64">
        <v>248658</v>
      </c>
      <c r="F21" s="64">
        <v>248658</v>
      </c>
      <c r="G21" s="64">
        <v>248658</v>
      </c>
      <c r="H21" s="64">
        <v>0</v>
      </c>
      <c r="I21" s="66" t="s">
        <v>57</v>
      </c>
      <c r="J21" s="64">
        <v>0</v>
      </c>
      <c r="K21" s="63" t="s">
        <v>58</v>
      </c>
    </row>
    <row r="22" spans="1:11" ht="51.75" customHeight="1">
      <c r="A22" s="61">
        <v>10</v>
      </c>
      <c r="B22" s="62" t="s">
        <v>200</v>
      </c>
      <c r="C22" s="62" t="s">
        <v>203</v>
      </c>
      <c r="D22" s="63" t="s">
        <v>232</v>
      </c>
      <c r="E22" s="64">
        <v>200000</v>
      </c>
      <c r="F22" s="64">
        <v>200000</v>
      </c>
      <c r="G22" s="64">
        <v>200000</v>
      </c>
      <c r="H22" s="64">
        <v>0</v>
      </c>
      <c r="I22" s="66" t="s">
        <v>57</v>
      </c>
      <c r="J22" s="64">
        <v>0</v>
      </c>
      <c r="K22" s="63" t="s">
        <v>58</v>
      </c>
    </row>
    <row r="23" spans="1:11" ht="51.75" customHeight="1">
      <c r="A23" s="61">
        <v>11</v>
      </c>
      <c r="B23" s="62" t="s">
        <v>200</v>
      </c>
      <c r="C23" s="62" t="s">
        <v>203</v>
      </c>
      <c r="D23" s="63" t="s">
        <v>233</v>
      </c>
      <c r="E23" s="64">
        <v>27000</v>
      </c>
      <c r="F23" s="64">
        <v>27000</v>
      </c>
      <c r="G23" s="64">
        <v>27000</v>
      </c>
      <c r="H23" s="64">
        <v>0</v>
      </c>
      <c r="I23" s="66" t="s">
        <v>57</v>
      </c>
      <c r="J23" s="64">
        <v>0</v>
      </c>
      <c r="K23" s="63" t="s">
        <v>58</v>
      </c>
    </row>
    <row r="24" spans="1:11" ht="51.75" customHeight="1">
      <c r="A24" s="61">
        <v>12</v>
      </c>
      <c r="B24" s="62" t="s">
        <v>200</v>
      </c>
      <c r="C24" s="62" t="s">
        <v>203</v>
      </c>
      <c r="D24" s="63" t="s">
        <v>248</v>
      </c>
      <c r="E24" s="64">
        <v>8000</v>
      </c>
      <c r="F24" s="64">
        <v>8000</v>
      </c>
      <c r="G24" s="64">
        <v>8000</v>
      </c>
      <c r="H24" s="64">
        <v>0</v>
      </c>
      <c r="I24" s="66" t="s">
        <v>57</v>
      </c>
      <c r="J24" s="64">
        <v>0</v>
      </c>
      <c r="K24" s="63" t="s">
        <v>58</v>
      </c>
    </row>
    <row r="25" spans="1:11" ht="51.75" customHeight="1">
      <c r="A25" s="61">
        <v>13</v>
      </c>
      <c r="B25" s="62" t="s">
        <v>200</v>
      </c>
      <c r="C25" s="62" t="s">
        <v>203</v>
      </c>
      <c r="D25" s="63" t="s">
        <v>249</v>
      </c>
      <c r="E25" s="64">
        <v>12000</v>
      </c>
      <c r="F25" s="64">
        <v>12000</v>
      </c>
      <c r="G25" s="64">
        <v>12000</v>
      </c>
      <c r="H25" s="64">
        <v>0</v>
      </c>
      <c r="I25" s="66" t="s">
        <v>57</v>
      </c>
      <c r="J25" s="64">
        <v>0</v>
      </c>
      <c r="K25" s="63" t="s">
        <v>58</v>
      </c>
    </row>
    <row r="26" spans="1:11" ht="51.75" customHeight="1">
      <c r="A26" s="61">
        <v>13</v>
      </c>
      <c r="B26" s="62" t="s">
        <v>66</v>
      </c>
      <c r="C26" s="62" t="s">
        <v>141</v>
      </c>
      <c r="D26" s="63" t="s">
        <v>234</v>
      </c>
      <c r="E26" s="64">
        <v>26000</v>
      </c>
      <c r="F26" s="64">
        <v>26000</v>
      </c>
      <c r="G26" s="64">
        <v>26000</v>
      </c>
      <c r="H26" s="64">
        <v>0</v>
      </c>
      <c r="I26" s="66" t="s">
        <v>57</v>
      </c>
      <c r="J26" s="64">
        <v>0</v>
      </c>
      <c r="K26" s="63" t="s">
        <v>58</v>
      </c>
    </row>
    <row r="27" spans="1:11" ht="51.75" customHeight="1">
      <c r="A27" s="61">
        <v>14</v>
      </c>
      <c r="B27" s="62" t="s">
        <v>66</v>
      </c>
      <c r="C27" s="62" t="s">
        <v>67</v>
      </c>
      <c r="D27" s="63" t="s">
        <v>235</v>
      </c>
      <c r="E27" s="64">
        <v>11822</v>
      </c>
      <c r="F27" s="64">
        <v>11822</v>
      </c>
      <c r="G27" s="64">
        <v>11822</v>
      </c>
      <c r="H27" s="64">
        <v>0</v>
      </c>
      <c r="I27" s="66" t="s">
        <v>57</v>
      </c>
      <c r="J27" s="64">
        <v>0</v>
      </c>
      <c r="K27" s="63" t="s">
        <v>58</v>
      </c>
    </row>
    <row r="28" spans="1:11" ht="51.75" customHeight="1">
      <c r="A28" s="61">
        <v>15</v>
      </c>
      <c r="B28" s="62" t="s">
        <v>66</v>
      </c>
      <c r="C28" s="62" t="s">
        <v>141</v>
      </c>
      <c r="D28" s="63" t="s">
        <v>236</v>
      </c>
      <c r="E28" s="64">
        <v>70000</v>
      </c>
      <c r="F28" s="64">
        <v>70000</v>
      </c>
      <c r="G28" s="64">
        <v>70000</v>
      </c>
      <c r="H28" s="64">
        <v>0</v>
      </c>
      <c r="I28" s="66" t="s">
        <v>57</v>
      </c>
      <c r="J28" s="64">
        <v>0</v>
      </c>
      <c r="K28" s="63" t="s">
        <v>58</v>
      </c>
    </row>
    <row r="29" spans="1:11" ht="51.75" customHeight="1">
      <c r="A29" s="61">
        <v>16</v>
      </c>
      <c r="B29" s="62" t="s">
        <v>66</v>
      </c>
      <c r="C29" s="62" t="s">
        <v>141</v>
      </c>
      <c r="D29" s="63" t="s">
        <v>237</v>
      </c>
      <c r="E29" s="64">
        <v>98000</v>
      </c>
      <c r="F29" s="64">
        <v>98000</v>
      </c>
      <c r="G29" s="64">
        <v>98000</v>
      </c>
      <c r="H29" s="64">
        <v>0</v>
      </c>
      <c r="I29" s="66" t="s">
        <v>57</v>
      </c>
      <c r="J29" s="64">
        <v>0</v>
      </c>
      <c r="K29" s="63" t="s">
        <v>58</v>
      </c>
    </row>
    <row r="30" spans="1:11" ht="51.75" customHeight="1">
      <c r="A30" s="61">
        <v>17</v>
      </c>
      <c r="B30" s="62" t="s">
        <v>218</v>
      </c>
      <c r="C30" s="62" t="s">
        <v>220</v>
      </c>
      <c r="D30" s="63" t="s">
        <v>238</v>
      </c>
      <c r="E30" s="64">
        <v>15900</v>
      </c>
      <c r="F30" s="64">
        <v>15900</v>
      </c>
      <c r="G30" s="64">
        <v>15900</v>
      </c>
      <c r="H30" s="64">
        <v>0</v>
      </c>
      <c r="I30" s="66" t="s">
        <v>57</v>
      </c>
      <c r="J30" s="64">
        <v>0</v>
      </c>
      <c r="K30" s="63" t="s">
        <v>58</v>
      </c>
    </row>
    <row r="31" spans="1:11" ht="51.75" customHeight="1">
      <c r="A31" s="61">
        <v>18</v>
      </c>
      <c r="B31" s="62" t="s">
        <v>218</v>
      </c>
      <c r="C31" s="62" t="s">
        <v>220</v>
      </c>
      <c r="D31" s="63" t="s">
        <v>239</v>
      </c>
      <c r="E31" s="64">
        <v>15000</v>
      </c>
      <c r="F31" s="64">
        <v>15000</v>
      </c>
      <c r="G31" s="64">
        <v>15000</v>
      </c>
      <c r="H31" s="64">
        <v>0</v>
      </c>
      <c r="I31" s="66" t="s">
        <v>57</v>
      </c>
      <c r="J31" s="64">
        <v>0</v>
      </c>
      <c r="K31" s="63" t="s">
        <v>58</v>
      </c>
    </row>
    <row r="32" spans="1:11" ht="51.75" customHeight="1">
      <c r="A32" s="61">
        <v>19</v>
      </c>
      <c r="B32" s="62" t="s">
        <v>218</v>
      </c>
      <c r="C32" s="62" t="s">
        <v>220</v>
      </c>
      <c r="D32" s="63" t="s">
        <v>240</v>
      </c>
      <c r="E32" s="64">
        <v>15000</v>
      </c>
      <c r="F32" s="64">
        <v>15000</v>
      </c>
      <c r="G32" s="64">
        <v>15000</v>
      </c>
      <c r="H32" s="64">
        <v>0</v>
      </c>
      <c r="I32" s="66" t="s">
        <v>57</v>
      </c>
      <c r="J32" s="64">
        <v>0</v>
      </c>
      <c r="K32" s="63" t="s">
        <v>58</v>
      </c>
    </row>
    <row r="33" spans="1:11" ht="51.75" customHeight="1">
      <c r="A33" s="61">
        <v>20</v>
      </c>
      <c r="B33" s="62" t="s">
        <v>218</v>
      </c>
      <c r="C33" s="62" t="s">
        <v>220</v>
      </c>
      <c r="D33" s="63" t="s">
        <v>241</v>
      </c>
      <c r="E33" s="64">
        <v>5000</v>
      </c>
      <c r="F33" s="64">
        <v>5000</v>
      </c>
      <c r="G33" s="64">
        <v>5000</v>
      </c>
      <c r="H33" s="64">
        <v>0</v>
      </c>
      <c r="I33" s="66" t="s">
        <v>57</v>
      </c>
      <c r="J33" s="64">
        <v>0</v>
      </c>
      <c r="K33" s="63" t="s">
        <v>58</v>
      </c>
    </row>
    <row r="34" spans="1:11" ht="51.75" customHeight="1">
      <c r="A34" s="61">
        <v>21</v>
      </c>
      <c r="B34" s="62" t="s">
        <v>218</v>
      </c>
      <c r="C34" s="62" t="s">
        <v>220</v>
      </c>
      <c r="D34" s="63" t="s">
        <v>242</v>
      </c>
      <c r="E34" s="64">
        <v>4000</v>
      </c>
      <c r="F34" s="64">
        <v>4000</v>
      </c>
      <c r="G34" s="64">
        <v>4000</v>
      </c>
      <c r="H34" s="64">
        <v>0</v>
      </c>
      <c r="I34" s="66" t="s">
        <v>57</v>
      </c>
      <c r="J34" s="64">
        <v>0</v>
      </c>
      <c r="K34" s="63" t="s">
        <v>58</v>
      </c>
    </row>
    <row r="35" spans="1:11" ht="12.75">
      <c r="A35" s="421" t="s">
        <v>1</v>
      </c>
      <c r="B35" s="421"/>
      <c r="C35" s="421"/>
      <c r="D35" s="421"/>
      <c r="E35" s="64">
        <f aca="true" t="shared" si="0" ref="E35:J35">SUM(E12:E34)</f>
        <v>2210240</v>
      </c>
      <c r="F35" s="64">
        <f t="shared" si="0"/>
        <v>2210240</v>
      </c>
      <c r="G35" s="64">
        <f t="shared" si="0"/>
        <v>2010240</v>
      </c>
      <c r="H35" s="64">
        <f t="shared" si="0"/>
        <v>200000</v>
      </c>
      <c r="I35" s="64">
        <f t="shared" si="0"/>
        <v>0</v>
      </c>
      <c r="J35" s="64">
        <f t="shared" si="0"/>
        <v>0</v>
      </c>
      <c r="K35" s="67" t="s">
        <v>73</v>
      </c>
    </row>
    <row r="36" spans="1:11" ht="12.75">
      <c r="A36" s="30"/>
      <c r="B36" s="30"/>
      <c r="C36" s="30"/>
      <c r="D36" s="30"/>
      <c r="E36" s="55"/>
      <c r="F36" s="55"/>
      <c r="G36" s="55"/>
      <c r="H36" s="55"/>
      <c r="I36" s="55"/>
      <c r="J36" s="55"/>
      <c r="K36" s="30"/>
    </row>
    <row r="37" spans="1:11" ht="12.75">
      <c r="A37" s="30" t="s">
        <v>74</v>
      </c>
      <c r="B37" s="30"/>
      <c r="C37" s="30"/>
      <c r="D37" s="30"/>
      <c r="E37" s="55"/>
      <c r="F37" s="55"/>
      <c r="G37" s="55"/>
      <c r="H37" s="55"/>
      <c r="I37" s="55"/>
      <c r="J37" s="55"/>
      <c r="K37" s="30"/>
    </row>
    <row r="38" spans="1:11" ht="12.75">
      <c r="A38" s="30" t="s">
        <v>75</v>
      </c>
      <c r="B38" s="30"/>
      <c r="C38" s="30"/>
      <c r="D38" s="30"/>
      <c r="E38" s="55"/>
      <c r="F38" s="55"/>
      <c r="G38" s="55"/>
      <c r="H38" s="55"/>
      <c r="I38" s="55"/>
      <c r="J38" s="55"/>
      <c r="K38" s="30"/>
    </row>
    <row r="39" spans="1:11" ht="12.75">
      <c r="A39" s="30" t="s">
        <v>76</v>
      </c>
      <c r="B39" s="30"/>
      <c r="C39" s="30"/>
      <c r="D39" s="30"/>
      <c r="E39" s="55"/>
      <c r="F39" s="55"/>
      <c r="G39" s="55"/>
      <c r="H39" s="55"/>
      <c r="I39" s="55"/>
      <c r="J39" s="55"/>
      <c r="K39" s="30"/>
    </row>
    <row r="40" spans="1:11" ht="12.75">
      <c r="A40" s="30" t="s">
        <v>77</v>
      </c>
      <c r="B40" s="30"/>
      <c r="C40" s="30"/>
      <c r="D40" s="30"/>
      <c r="E40" s="55"/>
      <c r="F40" s="55"/>
      <c r="G40" s="55"/>
      <c r="H40" s="55"/>
      <c r="I40" s="55"/>
      <c r="J40" s="55"/>
      <c r="K40" s="30"/>
    </row>
    <row r="41" spans="1:11" ht="12.75">
      <c r="A41" s="30" t="s">
        <v>78</v>
      </c>
      <c r="B41" s="30"/>
      <c r="C41" s="30"/>
      <c r="D41" s="30"/>
      <c r="E41" s="55"/>
      <c r="F41" s="55"/>
      <c r="G41" s="55"/>
      <c r="H41" s="55"/>
      <c r="I41" s="55"/>
      <c r="J41" s="55"/>
      <c r="K41" s="30"/>
    </row>
    <row r="42" spans="1:11" ht="12.75">
      <c r="A42" s="38" t="s">
        <v>78</v>
      </c>
      <c r="B42" s="30"/>
      <c r="C42" s="30"/>
      <c r="D42" s="30"/>
      <c r="E42" s="55"/>
      <c r="F42" s="55"/>
      <c r="G42" s="55"/>
      <c r="H42" s="55"/>
      <c r="I42" s="55"/>
      <c r="J42" s="55"/>
      <c r="K42" s="30"/>
    </row>
    <row r="43" spans="1:11" ht="12.75">
      <c r="A43" s="30"/>
      <c r="B43" s="30"/>
      <c r="C43" s="30"/>
      <c r="D43" s="30"/>
      <c r="E43" s="55"/>
      <c r="F43" s="55"/>
      <c r="G43" s="55"/>
      <c r="H43" s="55"/>
      <c r="I43" s="55"/>
      <c r="J43" s="55"/>
      <c r="K43" s="30"/>
    </row>
  </sheetData>
  <sheetProtection/>
  <mergeCells count="15">
    <mergeCell ref="A4:K4"/>
    <mergeCell ref="A6:A10"/>
    <mergeCell ref="B6:B10"/>
    <mergeCell ref="C6:C10"/>
    <mergeCell ref="D6:D10"/>
    <mergeCell ref="E6:E10"/>
    <mergeCell ref="F6:J6"/>
    <mergeCell ref="K6:K10"/>
    <mergeCell ref="I8:I10"/>
    <mergeCell ref="F7:F10"/>
    <mergeCell ref="A35:D35"/>
    <mergeCell ref="G8:G10"/>
    <mergeCell ref="H8:H10"/>
    <mergeCell ref="G7:J7"/>
    <mergeCell ref="J8:J10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C1">
      <selection activeCell="I12" sqref="I12"/>
    </sheetView>
  </sheetViews>
  <sheetFormatPr defaultColWidth="9.140625" defaultRowHeight="12.75"/>
  <cols>
    <col min="1" max="1" width="3.7109375" style="0" customWidth="1"/>
    <col min="2" max="2" width="5.00390625" style="0" customWidth="1"/>
    <col min="3" max="3" width="6.421875" style="0" customWidth="1"/>
    <col min="4" max="4" width="15.140625" style="0" customWidth="1"/>
    <col min="5" max="5" width="10.421875" style="0" customWidth="1"/>
    <col min="6" max="6" width="10.00390625" style="0" customWidth="1"/>
    <col min="7" max="7" width="11.421875" style="0" customWidth="1"/>
    <col min="8" max="8" width="10.8515625" style="0" customWidth="1"/>
    <col min="11" max="11" width="11.7109375" style="0" customWidth="1"/>
    <col min="12" max="12" width="12.00390625" style="0" customWidth="1"/>
    <col min="14" max="14" width="8.00390625" style="0" customWidth="1"/>
    <col min="15" max="15" width="13.7109375" style="0" customWidth="1"/>
  </cols>
  <sheetData>
    <row r="1" ht="12.75">
      <c r="O1" s="28" t="s">
        <v>246</v>
      </c>
    </row>
    <row r="2" ht="12.75">
      <c r="O2" s="28" t="s">
        <v>25</v>
      </c>
    </row>
    <row r="4" spans="1:15" ht="18">
      <c r="A4" s="422" t="s">
        <v>185</v>
      </c>
      <c r="B4" s="422"/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</row>
    <row r="5" spans="1:15" ht="18">
      <c r="A5" s="56"/>
      <c r="B5" s="56"/>
      <c r="C5" s="56"/>
      <c r="D5" s="56"/>
      <c r="E5" s="56"/>
      <c r="F5" s="57"/>
      <c r="G5" s="57"/>
      <c r="H5" s="57"/>
      <c r="I5" s="57"/>
      <c r="J5" s="57"/>
      <c r="K5" s="57"/>
      <c r="L5" s="57"/>
      <c r="M5" s="57"/>
      <c r="N5" s="57"/>
      <c r="O5" s="150"/>
    </row>
    <row r="6" spans="1:15" ht="12.75">
      <c r="A6" s="409" t="s">
        <v>41</v>
      </c>
      <c r="B6" s="409" t="s">
        <v>0</v>
      </c>
      <c r="C6" s="409" t="s">
        <v>42</v>
      </c>
      <c r="D6" s="410" t="s">
        <v>186</v>
      </c>
      <c r="E6" s="393" t="s">
        <v>187</v>
      </c>
      <c r="F6" s="405" t="s">
        <v>44</v>
      </c>
      <c r="G6" s="396" t="s">
        <v>188</v>
      </c>
      <c r="H6" s="405" t="s">
        <v>45</v>
      </c>
      <c r="I6" s="405"/>
      <c r="J6" s="405"/>
      <c r="K6" s="405"/>
      <c r="L6" s="405"/>
      <c r="M6" s="405"/>
      <c r="N6" s="405"/>
      <c r="O6" s="405" t="s">
        <v>46</v>
      </c>
    </row>
    <row r="7" spans="1:15" ht="12.75">
      <c r="A7" s="409"/>
      <c r="B7" s="409"/>
      <c r="C7" s="409"/>
      <c r="D7" s="410"/>
      <c r="E7" s="424"/>
      <c r="F7" s="405"/>
      <c r="G7" s="397"/>
      <c r="H7" s="405" t="s">
        <v>189</v>
      </c>
      <c r="I7" s="405" t="s">
        <v>48</v>
      </c>
      <c r="J7" s="405"/>
      <c r="K7" s="405"/>
      <c r="L7" s="405"/>
      <c r="M7" s="405" t="s">
        <v>116</v>
      </c>
      <c r="N7" s="405" t="s">
        <v>117</v>
      </c>
      <c r="O7" s="405"/>
    </row>
    <row r="8" spans="1:15" ht="12.75">
      <c r="A8" s="409"/>
      <c r="B8" s="409"/>
      <c r="C8" s="409"/>
      <c r="D8" s="410"/>
      <c r="E8" s="424"/>
      <c r="F8" s="405"/>
      <c r="G8" s="397"/>
      <c r="H8" s="405"/>
      <c r="I8" s="405" t="s">
        <v>49</v>
      </c>
      <c r="J8" s="423" t="s">
        <v>190</v>
      </c>
      <c r="K8" s="405" t="s">
        <v>191</v>
      </c>
      <c r="L8" s="405" t="s">
        <v>52</v>
      </c>
      <c r="M8" s="405"/>
      <c r="N8" s="405"/>
      <c r="O8" s="405"/>
    </row>
    <row r="9" spans="1:15" ht="12.75">
      <c r="A9" s="409"/>
      <c r="B9" s="409"/>
      <c r="C9" s="409"/>
      <c r="D9" s="410"/>
      <c r="E9" s="424"/>
      <c r="F9" s="405"/>
      <c r="G9" s="397"/>
      <c r="H9" s="405"/>
      <c r="I9" s="405"/>
      <c r="J9" s="423"/>
      <c r="K9" s="405"/>
      <c r="L9" s="405"/>
      <c r="M9" s="405"/>
      <c r="N9" s="405"/>
      <c r="O9" s="405"/>
    </row>
    <row r="10" spans="1:15" ht="47.25" customHeight="1">
      <c r="A10" s="409"/>
      <c r="B10" s="409"/>
      <c r="C10" s="409"/>
      <c r="D10" s="410"/>
      <c r="E10" s="425"/>
      <c r="F10" s="405"/>
      <c r="G10" s="398"/>
      <c r="H10" s="405"/>
      <c r="I10" s="405"/>
      <c r="J10" s="423"/>
      <c r="K10" s="405"/>
      <c r="L10" s="405"/>
      <c r="M10" s="405"/>
      <c r="N10" s="405"/>
      <c r="O10" s="405"/>
    </row>
    <row r="11" spans="1:15" ht="12.75">
      <c r="A11" s="59">
        <v>1</v>
      </c>
      <c r="B11" s="59">
        <v>2</v>
      </c>
      <c r="C11" s="59">
        <v>3</v>
      </c>
      <c r="D11" s="59">
        <v>4</v>
      </c>
      <c r="E11" s="59">
        <v>5</v>
      </c>
      <c r="F11" s="60">
        <v>6</v>
      </c>
      <c r="G11" s="60">
        <v>7</v>
      </c>
      <c r="H11" s="60">
        <v>8</v>
      </c>
      <c r="I11" s="60">
        <v>9</v>
      </c>
      <c r="J11" s="60">
        <v>10</v>
      </c>
      <c r="K11" s="60">
        <v>11</v>
      </c>
      <c r="L11" s="60">
        <v>12</v>
      </c>
      <c r="M11" s="60">
        <v>13</v>
      </c>
      <c r="N11" s="60">
        <v>14</v>
      </c>
      <c r="O11" s="60">
        <v>15</v>
      </c>
    </row>
    <row r="12" spans="1:15" ht="102" customHeight="1">
      <c r="A12" s="151" t="s">
        <v>53</v>
      </c>
      <c r="B12" s="152" t="s">
        <v>54</v>
      </c>
      <c r="C12" s="152" t="s">
        <v>55</v>
      </c>
      <c r="D12" s="153" t="s">
        <v>192</v>
      </c>
      <c r="E12" s="151" t="s">
        <v>193</v>
      </c>
      <c r="F12" s="154">
        <f>G12+H12+M12</f>
        <v>5436371</v>
      </c>
      <c r="G12" s="154">
        <v>1211236</v>
      </c>
      <c r="H12" s="154">
        <f>I12+J12+659148</f>
        <v>2667977</v>
      </c>
      <c r="I12" s="154">
        <v>162367</v>
      </c>
      <c r="J12" s="154">
        <v>1846462</v>
      </c>
      <c r="K12" s="155" t="s">
        <v>194</v>
      </c>
      <c r="L12" s="154">
        <v>0</v>
      </c>
      <c r="M12" s="154">
        <v>1557158</v>
      </c>
      <c r="N12" s="154">
        <v>0</v>
      </c>
      <c r="O12" s="155" t="s">
        <v>197</v>
      </c>
    </row>
    <row r="13" spans="1:15" ht="51" hidden="1">
      <c r="A13" s="156" t="s">
        <v>59</v>
      </c>
      <c r="B13" s="157"/>
      <c r="C13" s="157"/>
      <c r="D13" s="157"/>
      <c r="E13" s="157"/>
      <c r="F13" s="158"/>
      <c r="G13" s="158"/>
      <c r="H13" s="158"/>
      <c r="I13" s="158"/>
      <c r="J13" s="158"/>
      <c r="K13" s="159" t="s">
        <v>57</v>
      </c>
      <c r="L13" s="158"/>
      <c r="M13" s="158"/>
      <c r="N13" s="158"/>
      <c r="O13" s="158"/>
    </row>
    <row r="14" spans="1:15" ht="51" hidden="1">
      <c r="A14" s="156" t="s">
        <v>61</v>
      </c>
      <c r="B14" s="157"/>
      <c r="C14" s="157"/>
      <c r="D14" s="157"/>
      <c r="E14" s="157"/>
      <c r="F14" s="158"/>
      <c r="G14" s="158"/>
      <c r="H14" s="158"/>
      <c r="I14" s="158"/>
      <c r="J14" s="158"/>
      <c r="K14" s="159" t="s">
        <v>57</v>
      </c>
      <c r="L14" s="158"/>
      <c r="M14" s="158"/>
      <c r="N14" s="158"/>
      <c r="O14" s="158"/>
    </row>
    <row r="15" spans="1:15" ht="51" hidden="1">
      <c r="A15" s="156" t="s">
        <v>65</v>
      </c>
      <c r="B15" s="157"/>
      <c r="C15" s="157"/>
      <c r="D15" s="157"/>
      <c r="E15" s="157"/>
      <c r="F15" s="158"/>
      <c r="G15" s="158"/>
      <c r="H15" s="158"/>
      <c r="I15" s="158"/>
      <c r="J15" s="158"/>
      <c r="K15" s="160" t="s">
        <v>57</v>
      </c>
      <c r="L15" s="158"/>
      <c r="M15" s="158"/>
      <c r="N15" s="158"/>
      <c r="O15" s="161"/>
    </row>
    <row r="16" spans="1:15" ht="12.75">
      <c r="A16" s="421" t="s">
        <v>1</v>
      </c>
      <c r="B16" s="421"/>
      <c r="C16" s="421"/>
      <c r="D16" s="421"/>
      <c r="E16" s="117"/>
      <c r="F16" s="64">
        <f>F12+F13+F14+F15</f>
        <v>5436371</v>
      </c>
      <c r="G16" s="64">
        <f>G12+G13+G14+G15</f>
        <v>1211236</v>
      </c>
      <c r="H16" s="64">
        <f>H12+H13+H14+H15</f>
        <v>2667977</v>
      </c>
      <c r="I16" s="64">
        <f>I12+I13+I14+I15</f>
        <v>162367</v>
      </c>
      <c r="J16" s="64">
        <f>J12+J13+J14+J15</f>
        <v>1846462</v>
      </c>
      <c r="K16" s="64">
        <v>659148</v>
      </c>
      <c r="L16" s="64">
        <f>L12+L13+L14+L15</f>
        <v>0</v>
      </c>
      <c r="M16" s="64">
        <f>M12+M13+M14+M15</f>
        <v>1557158</v>
      </c>
      <c r="N16" s="64">
        <f>N12+N13+N14+N15</f>
        <v>0</v>
      </c>
      <c r="O16" s="111" t="s">
        <v>73</v>
      </c>
    </row>
    <row r="17" spans="1:15" ht="12.75">
      <c r="A17" s="30"/>
      <c r="B17" s="30"/>
      <c r="C17" s="30"/>
      <c r="D17" s="30"/>
      <c r="E17" s="30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1:15" ht="12.75">
      <c r="A18" s="30" t="s">
        <v>74</v>
      </c>
      <c r="B18" s="30"/>
      <c r="C18" s="30"/>
      <c r="D18" s="30"/>
      <c r="E18" s="30"/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1:15" ht="12.75">
      <c r="A19" s="30" t="s">
        <v>75</v>
      </c>
      <c r="B19" s="30"/>
      <c r="C19" s="30"/>
      <c r="D19" s="30"/>
      <c r="E19" s="30"/>
      <c r="F19" s="55"/>
      <c r="G19" s="55"/>
      <c r="H19" s="55"/>
      <c r="I19" s="55"/>
      <c r="J19" s="55"/>
      <c r="K19" s="55"/>
      <c r="L19" s="55"/>
      <c r="M19" s="55"/>
      <c r="N19" s="55"/>
      <c r="O19" s="55"/>
    </row>
    <row r="20" spans="1:15" ht="12.75">
      <c r="A20" s="30" t="s">
        <v>76</v>
      </c>
      <c r="B20" s="30"/>
      <c r="C20" s="30"/>
      <c r="D20" s="30"/>
      <c r="E20" s="30"/>
      <c r="F20" s="55"/>
      <c r="G20" s="55"/>
      <c r="H20" s="55"/>
      <c r="I20" s="55"/>
      <c r="J20" s="55"/>
      <c r="K20" s="55"/>
      <c r="L20" s="55"/>
      <c r="M20" s="55"/>
      <c r="N20" s="55"/>
      <c r="O20" s="55"/>
    </row>
    <row r="21" spans="1:15" ht="12.75">
      <c r="A21" s="30" t="s">
        <v>77</v>
      </c>
      <c r="B21" s="30"/>
      <c r="C21" s="30"/>
      <c r="D21" s="30"/>
      <c r="E21" s="30"/>
      <c r="F21" s="55"/>
      <c r="G21" s="55"/>
      <c r="H21" s="55"/>
      <c r="I21" s="55"/>
      <c r="J21" s="55"/>
      <c r="K21" s="55"/>
      <c r="L21" s="55"/>
      <c r="M21" s="55"/>
      <c r="N21" s="55"/>
      <c r="O21" s="55"/>
    </row>
    <row r="22" spans="1:15" ht="12.75">
      <c r="A22" s="30" t="s">
        <v>195</v>
      </c>
      <c r="B22" s="30"/>
      <c r="C22" s="30"/>
      <c r="D22" s="30"/>
      <c r="E22" s="30"/>
      <c r="F22" s="55"/>
      <c r="G22" s="55"/>
      <c r="H22" s="55"/>
      <c r="I22" s="55"/>
      <c r="J22" s="55"/>
      <c r="K22" s="55"/>
      <c r="L22" s="55"/>
      <c r="M22" s="55"/>
      <c r="N22" s="55"/>
      <c r="O22" s="55"/>
    </row>
    <row r="23" spans="1:15" ht="12.75">
      <c r="A23" s="38" t="s">
        <v>196</v>
      </c>
      <c r="B23" s="30"/>
      <c r="C23" s="30"/>
      <c r="D23" s="30"/>
      <c r="E23" s="30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1:15" ht="12.75">
      <c r="A24" s="30" t="s">
        <v>196</v>
      </c>
      <c r="B24" s="30"/>
      <c r="C24" s="30"/>
      <c r="D24" s="30"/>
      <c r="E24" s="30"/>
      <c r="F24" s="55"/>
      <c r="G24" s="55"/>
      <c r="H24" s="55"/>
      <c r="I24" s="55"/>
      <c r="J24" s="55"/>
      <c r="K24" s="55"/>
      <c r="L24" s="55"/>
      <c r="M24" s="55"/>
      <c r="N24" s="55"/>
      <c r="O24" s="55"/>
    </row>
    <row r="25" spans="1:15" ht="12.75">
      <c r="A25" s="30"/>
      <c r="B25" s="30"/>
      <c r="C25" s="30"/>
      <c r="D25" s="30"/>
      <c r="E25" s="30"/>
      <c r="F25" s="55"/>
      <c r="G25" s="55"/>
      <c r="H25" s="55"/>
      <c r="I25" s="55"/>
      <c r="J25" s="55"/>
      <c r="K25" s="55"/>
      <c r="L25" s="55"/>
      <c r="M25" s="55"/>
      <c r="N25" s="55"/>
      <c r="O25" s="55"/>
    </row>
  </sheetData>
  <sheetProtection/>
  <mergeCells count="19"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A16:D16"/>
    <mergeCell ref="H7:H10"/>
    <mergeCell ref="I7:L7"/>
    <mergeCell ref="M7:M10"/>
    <mergeCell ref="N7:N10"/>
    <mergeCell ref="I8:I10"/>
    <mergeCell ref="J8:J10"/>
    <mergeCell ref="K8:K10"/>
    <mergeCell ref="L8:L1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5.00390625" style="0" customWidth="1"/>
    <col min="2" max="2" width="6.140625" style="0" customWidth="1"/>
    <col min="4" max="4" width="35.8515625" style="0" customWidth="1"/>
    <col min="5" max="5" width="21.00390625" style="0" customWidth="1"/>
    <col min="6" max="6" width="0.2890625" style="0" hidden="1" customWidth="1"/>
  </cols>
  <sheetData>
    <row r="1" spans="1:7" ht="12.75">
      <c r="A1" s="30"/>
      <c r="B1" s="30"/>
      <c r="C1" s="30"/>
      <c r="D1" s="163"/>
      <c r="E1" s="28"/>
      <c r="F1" s="163"/>
      <c r="G1" s="28" t="s">
        <v>230</v>
      </c>
    </row>
    <row r="2" spans="1:7" ht="12.75">
      <c r="A2" s="30"/>
      <c r="B2" s="30"/>
      <c r="C2" s="30"/>
      <c r="D2" s="28"/>
      <c r="E2" s="28"/>
      <c r="F2" s="28"/>
      <c r="G2" s="28" t="s">
        <v>25</v>
      </c>
    </row>
    <row r="3" spans="1:8" ht="15.75">
      <c r="A3" s="426"/>
      <c r="B3" s="426"/>
      <c r="C3" s="426"/>
      <c r="D3" s="426"/>
      <c r="E3" s="426"/>
      <c r="F3" s="426"/>
      <c r="G3" s="426"/>
      <c r="H3" s="426"/>
    </row>
    <row r="4" spans="5:8" ht="12.75">
      <c r="E4" s="164"/>
      <c r="F4" s="165"/>
      <c r="G4" s="165"/>
      <c r="H4" s="166"/>
    </row>
    <row r="5" spans="5:8" ht="12.75">
      <c r="E5" s="164"/>
      <c r="F5" s="427"/>
      <c r="G5" s="427"/>
      <c r="H5" s="168"/>
    </row>
    <row r="6" spans="1:8" ht="15.75">
      <c r="A6" s="404" t="s">
        <v>225</v>
      </c>
      <c r="B6" s="404"/>
      <c r="C6" s="404"/>
      <c r="D6" s="404"/>
      <c r="E6" s="404"/>
      <c r="F6" s="167"/>
      <c r="G6" s="167"/>
      <c r="H6" s="168"/>
    </row>
    <row r="7" spans="4:8" ht="12.75">
      <c r="D7" s="30"/>
      <c r="E7" s="169"/>
      <c r="F7" s="170"/>
      <c r="G7" s="170"/>
      <c r="H7" s="171"/>
    </row>
    <row r="8" spans="1:8" ht="12.75">
      <c r="A8" s="409" t="s">
        <v>41</v>
      </c>
      <c r="B8" s="409" t="s">
        <v>0</v>
      </c>
      <c r="C8" s="409" t="s">
        <v>3</v>
      </c>
      <c r="D8" s="410" t="s">
        <v>226</v>
      </c>
      <c r="E8" s="396" t="s">
        <v>227</v>
      </c>
      <c r="F8" s="172"/>
      <c r="G8" s="172"/>
      <c r="H8" s="173"/>
    </row>
    <row r="9" spans="1:8" ht="12.75">
      <c r="A9" s="409"/>
      <c r="B9" s="409"/>
      <c r="C9" s="409"/>
      <c r="D9" s="410"/>
      <c r="E9" s="397"/>
      <c r="F9" s="165"/>
      <c r="G9" s="165"/>
      <c r="H9" s="174"/>
    </row>
    <row r="10" spans="1:8" ht="12.75">
      <c r="A10" s="409"/>
      <c r="B10" s="409"/>
      <c r="C10" s="409"/>
      <c r="D10" s="410"/>
      <c r="E10" s="398"/>
      <c r="F10" s="172"/>
      <c r="G10" s="172"/>
      <c r="H10" s="173"/>
    </row>
    <row r="11" spans="1:8" ht="12.75">
      <c r="A11" s="59">
        <v>1</v>
      </c>
      <c r="B11" s="59">
        <v>2</v>
      </c>
      <c r="C11" s="59">
        <v>3</v>
      </c>
      <c r="D11" s="59">
        <v>4</v>
      </c>
      <c r="E11" s="60">
        <v>5</v>
      </c>
      <c r="F11" s="165"/>
      <c r="G11" s="165"/>
      <c r="H11" s="174"/>
    </row>
    <row r="12" spans="1:8" ht="33" customHeight="1">
      <c r="A12" s="175">
        <v>1</v>
      </c>
      <c r="B12" s="175">
        <v>150</v>
      </c>
      <c r="C12" s="175">
        <v>15011</v>
      </c>
      <c r="D12" s="176" t="s">
        <v>228</v>
      </c>
      <c r="E12" s="177">
        <v>10605</v>
      </c>
      <c r="F12" s="172"/>
      <c r="G12" s="172"/>
      <c r="H12" s="173"/>
    </row>
    <row r="13" spans="1:8" ht="28.5" customHeight="1">
      <c r="A13" s="178">
        <v>2</v>
      </c>
      <c r="B13" s="178">
        <v>750</v>
      </c>
      <c r="C13" s="178">
        <v>75095</v>
      </c>
      <c r="D13" s="179" t="s">
        <v>228</v>
      </c>
      <c r="E13" s="180">
        <v>10860</v>
      </c>
      <c r="F13" s="165"/>
      <c r="G13" s="165"/>
      <c r="H13" s="174"/>
    </row>
    <row r="14" spans="1:8" ht="12.75">
      <c r="A14" s="178">
        <v>3</v>
      </c>
      <c r="B14" s="181" t="s">
        <v>200</v>
      </c>
      <c r="C14" s="181" t="s">
        <v>203</v>
      </c>
      <c r="D14" s="178" t="s">
        <v>229</v>
      </c>
      <c r="E14" s="180">
        <v>400000</v>
      </c>
      <c r="F14" s="165"/>
      <c r="G14" s="165"/>
      <c r="H14" s="146"/>
    </row>
    <row r="15" spans="1:8" ht="12.75">
      <c r="A15" s="178"/>
      <c r="B15" s="178"/>
      <c r="C15" s="178"/>
      <c r="D15" s="178"/>
      <c r="E15" s="180"/>
      <c r="F15" s="165"/>
      <c r="G15" s="165"/>
      <c r="H15" s="146"/>
    </row>
    <row r="16" spans="1:8" ht="12.75">
      <c r="A16" s="182"/>
      <c r="B16" s="182"/>
      <c r="C16" s="182"/>
      <c r="D16" s="182"/>
      <c r="E16" s="183"/>
      <c r="F16" s="165"/>
      <c r="G16" s="165"/>
      <c r="H16" s="146"/>
    </row>
    <row r="17" spans="1:8" ht="12.75">
      <c r="A17" s="406" t="s">
        <v>1</v>
      </c>
      <c r="B17" s="407"/>
      <c r="C17" s="407"/>
      <c r="D17" s="408"/>
      <c r="E17" s="112">
        <f>E12+E13+E14+E15+E16</f>
        <v>421465</v>
      </c>
      <c r="F17" s="165"/>
      <c r="G17" s="165"/>
      <c r="H17" s="146"/>
    </row>
    <row r="18" spans="1:8" ht="12.75">
      <c r="A18" s="146"/>
      <c r="B18" s="146"/>
      <c r="C18" s="146"/>
      <c r="D18" s="165"/>
      <c r="E18" s="165"/>
      <c r="F18" s="165"/>
      <c r="G18" s="165"/>
      <c r="H18" s="146"/>
    </row>
    <row r="19" spans="1:8" ht="12.75" hidden="1">
      <c r="A19" s="146"/>
      <c r="B19" s="146"/>
      <c r="C19" s="146"/>
      <c r="D19" s="165"/>
      <c r="E19" s="165"/>
      <c r="F19" s="165"/>
      <c r="G19" s="165"/>
      <c r="H19" s="146"/>
    </row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</sheetData>
  <sheetProtection/>
  <mergeCells count="9">
    <mergeCell ref="A17:D17"/>
    <mergeCell ref="A3:H3"/>
    <mergeCell ref="F5:G5"/>
    <mergeCell ref="A6:E6"/>
    <mergeCell ref="A8:A10"/>
    <mergeCell ref="B8:B10"/>
    <mergeCell ref="C8:C10"/>
    <mergeCell ref="D8:D10"/>
    <mergeCell ref="E8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2">
      <selection activeCell="B33" sqref="B33"/>
    </sheetView>
  </sheetViews>
  <sheetFormatPr defaultColWidth="9.140625" defaultRowHeight="12.75"/>
  <cols>
    <col min="1" max="1" width="4.57421875" style="0" customWidth="1"/>
    <col min="2" max="2" width="33.7109375" style="0" customWidth="1"/>
    <col min="3" max="3" width="13.140625" style="0" customWidth="1"/>
    <col min="4" max="4" width="12.421875" style="0" customWidth="1"/>
    <col min="5" max="5" width="11.57421875" style="0" customWidth="1"/>
    <col min="6" max="6" width="16.57421875" style="0" customWidth="1"/>
  </cols>
  <sheetData>
    <row r="1" spans="6:7" ht="12.75">
      <c r="F1" s="28" t="s">
        <v>247</v>
      </c>
      <c r="G1" s="28"/>
    </row>
    <row r="2" spans="6:7" ht="12.75">
      <c r="F2" s="28" t="s">
        <v>25</v>
      </c>
      <c r="G2" s="28"/>
    </row>
    <row r="4" spans="1:6" ht="15.75">
      <c r="A4" s="433" t="s">
        <v>145</v>
      </c>
      <c r="B4" s="433"/>
      <c r="C4" s="433"/>
      <c r="D4" s="433"/>
      <c r="E4" s="30"/>
      <c r="F4" s="30"/>
    </row>
    <row r="5" spans="1:6" ht="12.75">
      <c r="A5" s="118"/>
      <c r="B5" s="30"/>
      <c r="C5" s="30"/>
      <c r="D5" s="30"/>
      <c r="E5" s="30"/>
      <c r="F5" s="30"/>
    </row>
    <row r="6" spans="1:6" ht="12.75">
      <c r="A6" s="30"/>
      <c r="B6" s="30"/>
      <c r="C6" s="30"/>
      <c r="D6" s="119"/>
      <c r="E6" s="30"/>
      <c r="F6" s="30"/>
    </row>
    <row r="7" spans="1:6" ht="12.75">
      <c r="A7" s="409" t="s">
        <v>41</v>
      </c>
      <c r="B7" s="409" t="s">
        <v>146</v>
      </c>
      <c r="C7" s="410" t="s">
        <v>147</v>
      </c>
      <c r="D7" s="410" t="s">
        <v>148</v>
      </c>
      <c r="E7" s="434" t="s">
        <v>149</v>
      </c>
      <c r="F7" s="428" t="s">
        <v>150</v>
      </c>
    </row>
    <row r="8" spans="1:6" ht="12.75">
      <c r="A8" s="409"/>
      <c r="B8" s="409"/>
      <c r="C8" s="409"/>
      <c r="D8" s="410"/>
      <c r="E8" s="435"/>
      <c r="F8" s="429"/>
    </row>
    <row r="9" spans="1:6" ht="12.75">
      <c r="A9" s="409"/>
      <c r="B9" s="409"/>
      <c r="C9" s="409"/>
      <c r="D9" s="410"/>
      <c r="E9" s="436"/>
      <c r="F9" s="430"/>
    </row>
    <row r="10" spans="1:6" ht="12.75">
      <c r="A10" s="120">
        <v>1</v>
      </c>
      <c r="B10" s="120">
        <v>2</v>
      </c>
      <c r="C10" s="120">
        <v>3</v>
      </c>
      <c r="D10" s="121">
        <v>4</v>
      </c>
      <c r="E10" s="122">
        <v>5</v>
      </c>
      <c r="F10" s="122">
        <v>6</v>
      </c>
    </row>
    <row r="11" spans="1:6" ht="12.75">
      <c r="A11" s="123" t="s">
        <v>53</v>
      </c>
      <c r="B11" s="124" t="s">
        <v>151</v>
      </c>
      <c r="C11" s="123"/>
      <c r="D11" s="125">
        <v>15659396</v>
      </c>
      <c r="E11" s="125">
        <v>0</v>
      </c>
      <c r="F11" s="125">
        <f>D11+E11</f>
        <v>15659396</v>
      </c>
    </row>
    <row r="12" spans="1:6" ht="12.75">
      <c r="A12" s="123" t="s">
        <v>59</v>
      </c>
      <c r="B12" s="124" t="s">
        <v>152</v>
      </c>
      <c r="C12" s="123"/>
      <c r="D12" s="125">
        <v>19130930</v>
      </c>
      <c r="E12" s="126">
        <v>1046462</v>
      </c>
      <c r="F12" s="125">
        <f>D12+E12</f>
        <v>20177392</v>
      </c>
    </row>
    <row r="13" spans="1:6" ht="12.75">
      <c r="A13" s="123" t="s">
        <v>61</v>
      </c>
      <c r="B13" s="124" t="s">
        <v>153</v>
      </c>
      <c r="C13" s="127"/>
      <c r="D13" s="128">
        <f>D11-D12</f>
        <v>-3471534</v>
      </c>
      <c r="E13" s="128">
        <f>E11-E12</f>
        <v>-1046462</v>
      </c>
      <c r="F13" s="128">
        <f>F11-F12</f>
        <v>-4517996</v>
      </c>
    </row>
    <row r="14" spans="1:6" ht="12.75">
      <c r="A14" s="431" t="s">
        <v>154</v>
      </c>
      <c r="B14" s="432"/>
      <c r="C14" s="129"/>
      <c r="D14" s="130">
        <f>D15+D17+D18+D19+D20+D21+D16+D22</f>
        <v>1780000</v>
      </c>
      <c r="E14" s="130">
        <f>E15+E17+E18+E19+E20+E21+E16+E22</f>
        <v>3516996</v>
      </c>
      <c r="F14" s="130">
        <f>F15+F17+F18+F19+F20+F21+F16+F22</f>
        <v>5296996</v>
      </c>
    </row>
    <row r="15" spans="1:6" ht="12.75">
      <c r="A15" s="123" t="s">
        <v>53</v>
      </c>
      <c r="B15" s="131" t="s">
        <v>155</v>
      </c>
      <c r="C15" s="123" t="s">
        <v>156</v>
      </c>
      <c r="D15" s="128">
        <v>0</v>
      </c>
      <c r="E15" s="128">
        <v>1046462</v>
      </c>
      <c r="F15" s="125">
        <f aca="true" t="shared" si="0" ref="F15:F30">D15+E15</f>
        <v>1046462</v>
      </c>
    </row>
    <row r="16" spans="1:6" ht="12.75">
      <c r="A16" s="132" t="s">
        <v>59</v>
      </c>
      <c r="B16" s="127" t="s">
        <v>157</v>
      </c>
      <c r="C16" s="123" t="s">
        <v>156</v>
      </c>
      <c r="D16" s="133">
        <v>1000000</v>
      </c>
      <c r="E16" s="128">
        <v>0</v>
      </c>
      <c r="F16" s="125">
        <f t="shared" si="0"/>
        <v>1000000</v>
      </c>
    </row>
    <row r="17" spans="1:6" ht="58.5" customHeight="1">
      <c r="A17" s="123" t="s">
        <v>61</v>
      </c>
      <c r="B17" s="134" t="s">
        <v>158</v>
      </c>
      <c r="C17" s="123" t="s">
        <v>159</v>
      </c>
      <c r="D17" s="128">
        <v>0</v>
      </c>
      <c r="E17" s="128">
        <v>0</v>
      </c>
      <c r="F17" s="125">
        <f t="shared" si="0"/>
        <v>0</v>
      </c>
    </row>
    <row r="18" spans="1:6" ht="12.75">
      <c r="A18" s="132" t="s">
        <v>65</v>
      </c>
      <c r="B18" s="127" t="s">
        <v>160</v>
      </c>
      <c r="C18" s="123" t="s">
        <v>161</v>
      </c>
      <c r="D18" s="128">
        <v>0</v>
      </c>
      <c r="E18" s="128">
        <v>0</v>
      </c>
      <c r="F18" s="125">
        <f t="shared" si="0"/>
        <v>0</v>
      </c>
    </row>
    <row r="19" spans="1:6" ht="12.75">
      <c r="A19" s="123" t="s">
        <v>70</v>
      </c>
      <c r="B19" s="127" t="s">
        <v>162</v>
      </c>
      <c r="C19" s="123" t="s">
        <v>163</v>
      </c>
      <c r="D19" s="128">
        <v>0</v>
      </c>
      <c r="E19" s="128">
        <v>0</v>
      </c>
      <c r="F19" s="125">
        <f t="shared" si="0"/>
        <v>0</v>
      </c>
    </row>
    <row r="20" spans="1:6" ht="12.75">
      <c r="A20" s="132" t="s">
        <v>72</v>
      </c>
      <c r="B20" s="127" t="s">
        <v>164</v>
      </c>
      <c r="C20" s="123" t="s">
        <v>165</v>
      </c>
      <c r="D20" s="135">
        <v>0</v>
      </c>
      <c r="E20" s="128">
        <v>0</v>
      </c>
      <c r="F20" s="125">
        <f t="shared" si="0"/>
        <v>0</v>
      </c>
    </row>
    <row r="21" spans="1:6" ht="12.75">
      <c r="A21" s="123" t="s">
        <v>80</v>
      </c>
      <c r="B21" s="127" t="s">
        <v>166</v>
      </c>
      <c r="C21" s="123" t="s">
        <v>167</v>
      </c>
      <c r="D21" s="125">
        <v>0</v>
      </c>
      <c r="E21" s="128">
        <v>0</v>
      </c>
      <c r="F21" s="125">
        <f t="shared" si="0"/>
        <v>0</v>
      </c>
    </row>
    <row r="22" spans="1:6" ht="12.75">
      <c r="A22" s="123" t="s">
        <v>168</v>
      </c>
      <c r="B22" s="136" t="s">
        <v>169</v>
      </c>
      <c r="C22" s="123" t="s">
        <v>170</v>
      </c>
      <c r="D22" s="125">
        <v>780000</v>
      </c>
      <c r="E22" s="126">
        <v>2470534</v>
      </c>
      <c r="F22" s="125">
        <f t="shared" si="0"/>
        <v>3250534</v>
      </c>
    </row>
    <row r="23" spans="1:6" ht="12.75">
      <c r="A23" s="431" t="s">
        <v>171</v>
      </c>
      <c r="B23" s="432"/>
      <c r="C23" s="137"/>
      <c r="D23" s="138">
        <f>D24+D25+D26+D27+D28+D29+D30</f>
        <v>779000</v>
      </c>
      <c r="E23" s="138">
        <f>E24+E25+E26+E27+E28+E29+E30</f>
        <v>0</v>
      </c>
      <c r="F23" s="130">
        <f t="shared" si="0"/>
        <v>779000</v>
      </c>
    </row>
    <row r="24" spans="1:6" ht="12.75">
      <c r="A24" s="123" t="s">
        <v>53</v>
      </c>
      <c r="B24" s="127" t="s">
        <v>172</v>
      </c>
      <c r="C24" s="123" t="s">
        <v>173</v>
      </c>
      <c r="D24" s="125">
        <v>0</v>
      </c>
      <c r="E24" s="128">
        <v>0</v>
      </c>
      <c r="F24" s="125">
        <f t="shared" si="0"/>
        <v>0</v>
      </c>
    </row>
    <row r="25" spans="1:6" ht="12.75">
      <c r="A25" s="132" t="s">
        <v>59</v>
      </c>
      <c r="B25" s="139" t="s">
        <v>174</v>
      </c>
      <c r="C25" s="132" t="s">
        <v>173</v>
      </c>
      <c r="D25" s="140">
        <v>779000</v>
      </c>
      <c r="E25" s="128">
        <v>0</v>
      </c>
      <c r="F25" s="125">
        <f t="shared" si="0"/>
        <v>779000</v>
      </c>
    </row>
    <row r="26" spans="1:6" ht="51" customHeight="1">
      <c r="A26" s="123" t="s">
        <v>61</v>
      </c>
      <c r="B26" s="141" t="s">
        <v>175</v>
      </c>
      <c r="C26" s="123" t="s">
        <v>176</v>
      </c>
      <c r="D26" s="125">
        <v>0</v>
      </c>
      <c r="E26" s="128">
        <v>0</v>
      </c>
      <c r="F26" s="125">
        <f t="shared" si="0"/>
        <v>0</v>
      </c>
    </row>
    <row r="27" spans="1:6" ht="12.75">
      <c r="A27" s="132" t="s">
        <v>65</v>
      </c>
      <c r="B27" s="139" t="s">
        <v>177</v>
      </c>
      <c r="C27" s="132" t="s">
        <v>178</v>
      </c>
      <c r="D27" s="140">
        <v>0</v>
      </c>
      <c r="E27" s="128">
        <v>0</v>
      </c>
      <c r="F27" s="125">
        <f t="shared" si="0"/>
        <v>0</v>
      </c>
    </row>
    <row r="28" spans="1:6" ht="12.75">
      <c r="A28" s="123" t="s">
        <v>70</v>
      </c>
      <c r="B28" s="127" t="s">
        <v>179</v>
      </c>
      <c r="C28" s="123" t="s">
        <v>180</v>
      </c>
      <c r="D28" s="125">
        <v>0</v>
      </c>
      <c r="E28" s="128">
        <v>0</v>
      </c>
      <c r="F28" s="125">
        <f t="shared" si="0"/>
        <v>0</v>
      </c>
    </row>
    <row r="29" spans="1:6" ht="12.75">
      <c r="A29" s="142" t="s">
        <v>72</v>
      </c>
      <c r="B29" s="136" t="s">
        <v>181</v>
      </c>
      <c r="C29" s="142" t="s">
        <v>182</v>
      </c>
      <c r="D29" s="135">
        <v>0</v>
      </c>
      <c r="E29" s="128">
        <v>0</v>
      </c>
      <c r="F29" s="125">
        <f t="shared" si="0"/>
        <v>0</v>
      </c>
    </row>
    <row r="30" spans="1:6" ht="12.75">
      <c r="A30" s="142" t="s">
        <v>80</v>
      </c>
      <c r="B30" s="136" t="s">
        <v>183</v>
      </c>
      <c r="C30" s="143" t="s">
        <v>184</v>
      </c>
      <c r="D30" s="144">
        <v>0</v>
      </c>
      <c r="E30" s="128">
        <v>0</v>
      </c>
      <c r="F30" s="125">
        <f t="shared" si="0"/>
        <v>0</v>
      </c>
    </row>
    <row r="31" spans="1:6" ht="12.75">
      <c r="A31" s="145"/>
      <c r="B31" s="146"/>
      <c r="C31" s="147"/>
      <c r="D31" s="30"/>
      <c r="E31" s="30"/>
      <c r="F31" s="30"/>
    </row>
    <row r="33" spans="1:2" ht="12.75">
      <c r="A33" s="186"/>
      <c r="B33" s="187" t="s">
        <v>24</v>
      </c>
    </row>
    <row r="34" spans="1:2" ht="12.75">
      <c r="A34" s="186"/>
      <c r="B34" s="186"/>
    </row>
  </sheetData>
  <sheetProtection/>
  <mergeCells count="9">
    <mergeCell ref="F7:F9"/>
    <mergeCell ref="A14:B14"/>
    <mergeCell ref="A23:B23"/>
    <mergeCell ref="A4:D4"/>
    <mergeCell ref="A7:A9"/>
    <mergeCell ref="B7:B9"/>
    <mergeCell ref="C7:C9"/>
    <mergeCell ref="D7:D9"/>
    <mergeCell ref="E7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1450056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0">
      <selection activeCell="N33" sqref="N33"/>
    </sheetView>
  </sheetViews>
  <sheetFormatPr defaultColWidth="9.140625" defaultRowHeight="12.75"/>
  <cols>
    <col min="1" max="1" width="3.140625" style="0" customWidth="1"/>
    <col min="2" max="2" width="18.00390625" style="0" customWidth="1"/>
    <col min="3" max="3" width="10.8515625" style="0" customWidth="1"/>
    <col min="4" max="5" width="8.7109375" style="0" customWidth="1"/>
    <col min="6" max="6" width="8.28125" style="0" customWidth="1"/>
    <col min="7" max="7" width="8.7109375" style="0" customWidth="1"/>
    <col min="8" max="8" width="7.140625" style="0" customWidth="1"/>
    <col min="9" max="9" width="8.00390625" style="0" customWidth="1"/>
    <col min="10" max="10" width="7.28125" style="0" customWidth="1"/>
    <col min="11" max="11" width="7.00390625" style="0" customWidth="1"/>
    <col min="12" max="12" width="8.421875" style="0" customWidth="1"/>
    <col min="13" max="13" width="6.57421875" style="0" customWidth="1"/>
    <col min="15" max="15" width="8.57421875" style="0" customWidth="1"/>
    <col min="16" max="16" width="8.00390625" style="0" customWidth="1"/>
  </cols>
  <sheetData>
    <row r="1" ht="12.75">
      <c r="Q1" s="28" t="s">
        <v>139</v>
      </c>
    </row>
    <row r="2" ht="12.75">
      <c r="Q2" s="28" t="s">
        <v>25</v>
      </c>
    </row>
    <row r="3" ht="12.75">
      <c r="Q3" s="28"/>
    </row>
    <row r="4" spans="1:17" ht="12.75">
      <c r="A4" s="437" t="s">
        <v>84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</row>
    <row r="5" spans="1:17" ht="12.75">
      <c r="A5" s="69"/>
      <c r="B5" s="69"/>
      <c r="C5" s="69"/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s="96" customFormat="1" ht="9.75">
      <c r="A6" s="438" t="s">
        <v>41</v>
      </c>
      <c r="B6" s="438" t="s">
        <v>85</v>
      </c>
      <c r="C6" s="439" t="s">
        <v>86</v>
      </c>
      <c r="D6" s="440" t="s">
        <v>87</v>
      </c>
      <c r="E6" s="441" t="s">
        <v>88</v>
      </c>
      <c r="F6" s="442" t="s">
        <v>6</v>
      </c>
      <c r="G6" s="442"/>
      <c r="H6" s="442" t="s">
        <v>45</v>
      </c>
      <c r="I6" s="442"/>
      <c r="J6" s="442"/>
      <c r="K6" s="442"/>
      <c r="L6" s="442"/>
      <c r="M6" s="442"/>
      <c r="N6" s="442"/>
      <c r="O6" s="442"/>
      <c r="P6" s="442"/>
      <c r="Q6" s="442"/>
    </row>
    <row r="7" spans="1:17" s="96" customFormat="1" ht="9.75">
      <c r="A7" s="438"/>
      <c r="B7" s="438"/>
      <c r="C7" s="439"/>
      <c r="D7" s="440"/>
      <c r="E7" s="441"/>
      <c r="F7" s="441" t="s">
        <v>89</v>
      </c>
      <c r="G7" s="441" t="s">
        <v>90</v>
      </c>
      <c r="H7" s="442" t="s">
        <v>91</v>
      </c>
      <c r="I7" s="442"/>
      <c r="J7" s="442"/>
      <c r="K7" s="442"/>
      <c r="L7" s="442"/>
      <c r="M7" s="442"/>
      <c r="N7" s="442"/>
      <c r="O7" s="442"/>
      <c r="P7" s="442"/>
      <c r="Q7" s="442"/>
    </row>
    <row r="8" spans="1:17" s="96" customFormat="1" ht="9.75">
      <c r="A8" s="438"/>
      <c r="B8" s="438"/>
      <c r="C8" s="439"/>
      <c r="D8" s="440"/>
      <c r="E8" s="441"/>
      <c r="F8" s="441"/>
      <c r="G8" s="441"/>
      <c r="H8" s="441" t="s">
        <v>92</v>
      </c>
      <c r="I8" s="442" t="s">
        <v>93</v>
      </c>
      <c r="J8" s="442"/>
      <c r="K8" s="442"/>
      <c r="L8" s="442"/>
      <c r="M8" s="442"/>
      <c r="N8" s="442"/>
      <c r="O8" s="442"/>
      <c r="P8" s="442"/>
      <c r="Q8" s="442"/>
    </row>
    <row r="9" spans="1:17" s="96" customFormat="1" ht="9.75">
      <c r="A9" s="438"/>
      <c r="B9" s="438"/>
      <c r="C9" s="439"/>
      <c r="D9" s="440"/>
      <c r="E9" s="441"/>
      <c r="F9" s="441"/>
      <c r="G9" s="441"/>
      <c r="H9" s="441"/>
      <c r="I9" s="442" t="s">
        <v>94</v>
      </c>
      <c r="J9" s="442"/>
      <c r="K9" s="442"/>
      <c r="L9" s="442"/>
      <c r="M9" s="442" t="s">
        <v>95</v>
      </c>
      <c r="N9" s="442"/>
      <c r="O9" s="442"/>
      <c r="P9" s="442"/>
      <c r="Q9" s="442"/>
    </row>
    <row r="10" spans="1:17" s="96" customFormat="1" ht="9.75">
      <c r="A10" s="438"/>
      <c r="B10" s="438"/>
      <c r="C10" s="439"/>
      <c r="D10" s="440"/>
      <c r="E10" s="441"/>
      <c r="F10" s="441"/>
      <c r="G10" s="441"/>
      <c r="H10" s="441"/>
      <c r="I10" s="441" t="s">
        <v>96</v>
      </c>
      <c r="J10" s="442" t="s">
        <v>97</v>
      </c>
      <c r="K10" s="442"/>
      <c r="L10" s="442"/>
      <c r="M10" s="441" t="s">
        <v>98</v>
      </c>
      <c r="N10" s="441" t="s">
        <v>97</v>
      </c>
      <c r="O10" s="441"/>
      <c r="P10" s="441"/>
      <c r="Q10" s="441"/>
    </row>
    <row r="11" spans="1:17" s="96" customFormat="1" ht="48" customHeight="1">
      <c r="A11" s="438"/>
      <c r="B11" s="438"/>
      <c r="C11" s="439"/>
      <c r="D11" s="440"/>
      <c r="E11" s="441"/>
      <c r="F11" s="441"/>
      <c r="G11" s="441"/>
      <c r="H11" s="441"/>
      <c r="I11" s="441"/>
      <c r="J11" s="95" t="s">
        <v>99</v>
      </c>
      <c r="K11" s="95" t="s">
        <v>100</v>
      </c>
      <c r="L11" s="95" t="s">
        <v>101</v>
      </c>
      <c r="M11" s="441"/>
      <c r="N11" s="95" t="s">
        <v>102</v>
      </c>
      <c r="O11" s="95" t="s">
        <v>103</v>
      </c>
      <c r="P11" s="95" t="s">
        <v>100</v>
      </c>
      <c r="Q11" s="95" t="s">
        <v>104</v>
      </c>
    </row>
    <row r="12" spans="1:17" ht="12.75">
      <c r="A12" s="72">
        <v>1</v>
      </c>
      <c r="B12" s="72">
        <v>2</v>
      </c>
      <c r="C12" s="72">
        <v>3</v>
      </c>
      <c r="D12" s="73">
        <v>4</v>
      </c>
      <c r="E12" s="74">
        <v>5</v>
      </c>
      <c r="F12" s="74">
        <v>6</v>
      </c>
      <c r="G12" s="74">
        <v>7</v>
      </c>
      <c r="H12" s="74">
        <v>8</v>
      </c>
      <c r="I12" s="74">
        <v>9</v>
      </c>
      <c r="J12" s="74">
        <v>10</v>
      </c>
      <c r="K12" s="74">
        <v>11</v>
      </c>
      <c r="L12" s="74">
        <v>12</v>
      </c>
      <c r="M12" s="74">
        <v>13</v>
      </c>
      <c r="N12" s="74">
        <v>14</v>
      </c>
      <c r="O12" s="74">
        <v>15</v>
      </c>
      <c r="P12" s="74">
        <v>16</v>
      </c>
      <c r="Q12" s="74">
        <v>17</v>
      </c>
    </row>
    <row r="13" spans="1:17" ht="12.75">
      <c r="A13" s="75">
        <v>1</v>
      </c>
      <c r="B13" s="76" t="s">
        <v>105</v>
      </c>
      <c r="C13" s="443" t="s">
        <v>73</v>
      </c>
      <c r="D13" s="444"/>
      <c r="E13" s="77">
        <f>E19</f>
        <v>0</v>
      </c>
      <c r="F13" s="77">
        <f aca="true" t="shared" si="0" ref="F13:Q13">F19</f>
        <v>0</v>
      </c>
      <c r="G13" s="77">
        <f t="shared" si="0"/>
        <v>0</v>
      </c>
      <c r="H13" s="77">
        <f t="shared" si="0"/>
        <v>0</v>
      </c>
      <c r="I13" s="77">
        <f t="shared" si="0"/>
        <v>0</v>
      </c>
      <c r="J13" s="77">
        <f t="shared" si="0"/>
        <v>0</v>
      </c>
      <c r="K13" s="77">
        <f t="shared" si="0"/>
        <v>0</v>
      </c>
      <c r="L13" s="77">
        <f t="shared" si="0"/>
        <v>0</v>
      </c>
      <c r="M13" s="77">
        <f t="shared" si="0"/>
        <v>0</v>
      </c>
      <c r="N13" s="77">
        <f t="shared" si="0"/>
        <v>0</v>
      </c>
      <c r="O13" s="77">
        <f t="shared" si="0"/>
        <v>0</v>
      </c>
      <c r="P13" s="77">
        <f t="shared" si="0"/>
        <v>0</v>
      </c>
      <c r="Q13" s="77">
        <f t="shared" si="0"/>
        <v>0</v>
      </c>
    </row>
    <row r="14" spans="1:17" ht="12.75">
      <c r="A14" s="445" t="s">
        <v>106</v>
      </c>
      <c r="B14" s="78" t="s">
        <v>107</v>
      </c>
      <c r="C14" s="446" t="s">
        <v>108</v>
      </c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8"/>
    </row>
    <row r="15" spans="1:17" ht="12.75">
      <c r="A15" s="445"/>
      <c r="B15" s="78" t="s">
        <v>109</v>
      </c>
      <c r="C15" s="449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1"/>
    </row>
    <row r="16" spans="1:17" ht="12.75">
      <c r="A16" s="445"/>
      <c r="B16" s="78" t="s">
        <v>110</v>
      </c>
      <c r="C16" s="449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1"/>
    </row>
    <row r="17" spans="1:17" ht="12.75">
      <c r="A17" s="445"/>
      <c r="B17" s="78" t="s">
        <v>111</v>
      </c>
      <c r="C17" s="452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4"/>
    </row>
    <row r="18" spans="1:17" ht="12.75">
      <c r="A18" s="445"/>
      <c r="B18" s="78" t="s">
        <v>112</v>
      </c>
      <c r="C18" s="79"/>
      <c r="D18" s="80" t="s">
        <v>113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</row>
    <row r="19" spans="1:17" ht="12.75">
      <c r="A19" s="445"/>
      <c r="B19" s="78" t="s">
        <v>114</v>
      </c>
      <c r="C19" s="82"/>
      <c r="D19" s="83" t="s">
        <v>115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</row>
    <row r="20" spans="1:17" ht="12.75" customHeight="1" hidden="1">
      <c r="A20" s="445"/>
      <c r="B20" s="78" t="s">
        <v>116</v>
      </c>
      <c r="C20" s="82"/>
      <c r="D20" s="83"/>
      <c r="E20" s="81"/>
      <c r="F20" s="81"/>
      <c r="G20" s="81"/>
      <c r="H20" s="84"/>
      <c r="I20" s="84"/>
      <c r="J20" s="84"/>
      <c r="K20" s="84"/>
      <c r="L20" s="84"/>
      <c r="M20" s="84"/>
      <c r="N20" s="84"/>
      <c r="O20" s="84"/>
      <c r="P20" s="84"/>
      <c r="Q20" s="84"/>
    </row>
    <row r="21" spans="1:17" ht="12.75" customHeight="1" hidden="1">
      <c r="A21" s="445"/>
      <c r="B21" s="78" t="s">
        <v>117</v>
      </c>
      <c r="C21" s="82"/>
      <c r="D21" s="83"/>
      <c r="E21" s="81"/>
      <c r="F21" s="81"/>
      <c r="G21" s="81"/>
      <c r="H21" s="84"/>
      <c r="I21" s="84"/>
      <c r="J21" s="84"/>
      <c r="K21" s="84"/>
      <c r="L21" s="84"/>
      <c r="M21" s="84"/>
      <c r="N21" s="84"/>
      <c r="O21" s="84"/>
      <c r="P21" s="84"/>
      <c r="Q21" s="84"/>
    </row>
    <row r="22" spans="1:17" ht="12.75" customHeight="1" hidden="1">
      <c r="A22" s="445"/>
      <c r="B22" s="78" t="s">
        <v>118</v>
      </c>
      <c r="C22" s="82"/>
      <c r="D22" s="83"/>
      <c r="E22" s="81"/>
      <c r="F22" s="81"/>
      <c r="G22" s="81"/>
      <c r="H22" s="84"/>
      <c r="I22" s="84"/>
      <c r="J22" s="84"/>
      <c r="K22" s="84"/>
      <c r="L22" s="84"/>
      <c r="M22" s="84"/>
      <c r="N22" s="84"/>
      <c r="O22" s="84"/>
      <c r="P22" s="84"/>
      <c r="Q22" s="84"/>
    </row>
    <row r="23" spans="1:17" ht="12.75" customHeight="1" hidden="1">
      <c r="A23" s="445" t="s">
        <v>119</v>
      </c>
      <c r="B23" s="78" t="s">
        <v>107</v>
      </c>
      <c r="C23" s="455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7"/>
    </row>
    <row r="24" spans="1:17" ht="12.75" customHeight="1" hidden="1">
      <c r="A24" s="445"/>
      <c r="B24" s="78" t="s">
        <v>109</v>
      </c>
      <c r="C24" s="455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7"/>
    </row>
    <row r="25" spans="1:17" ht="12.75" customHeight="1" hidden="1">
      <c r="A25" s="445"/>
      <c r="B25" s="78" t="s">
        <v>110</v>
      </c>
      <c r="C25" s="455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7"/>
    </row>
    <row r="26" spans="1:17" ht="12.75" customHeight="1" hidden="1">
      <c r="A26" s="445"/>
      <c r="B26" s="78" t="s">
        <v>111</v>
      </c>
      <c r="C26" s="455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7"/>
    </row>
    <row r="27" spans="1:17" ht="12.75" customHeight="1" hidden="1">
      <c r="A27" s="445"/>
      <c r="B27" s="78" t="s">
        <v>112</v>
      </c>
      <c r="C27" s="79"/>
      <c r="D27" s="80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7" ht="12.75" customHeight="1" hidden="1">
      <c r="A28" s="445"/>
      <c r="B28" s="78" t="s">
        <v>114</v>
      </c>
      <c r="C28" s="82"/>
      <c r="D28" s="83"/>
      <c r="E28" s="81"/>
      <c r="F28" s="81"/>
      <c r="G28" s="81"/>
      <c r="H28" s="84"/>
      <c r="I28" s="84"/>
      <c r="J28" s="84"/>
      <c r="K28" s="84"/>
      <c r="L28" s="84"/>
      <c r="M28" s="84"/>
      <c r="N28" s="84"/>
      <c r="O28" s="84"/>
      <c r="P28" s="84"/>
      <c r="Q28" s="84"/>
    </row>
    <row r="29" spans="1:17" ht="12.75" customHeight="1" hidden="1">
      <c r="A29" s="445"/>
      <c r="B29" s="78" t="s">
        <v>116</v>
      </c>
      <c r="C29" s="82"/>
      <c r="D29" s="83"/>
      <c r="E29" s="81"/>
      <c r="F29" s="81"/>
      <c r="G29" s="81"/>
      <c r="H29" s="84"/>
      <c r="I29" s="84"/>
      <c r="J29" s="84"/>
      <c r="K29" s="84"/>
      <c r="L29" s="84"/>
      <c r="M29" s="84"/>
      <c r="N29" s="84"/>
      <c r="O29" s="84"/>
      <c r="P29" s="84"/>
      <c r="Q29" s="84"/>
    </row>
    <row r="30" spans="1:17" ht="12.75" customHeight="1" hidden="1">
      <c r="A30" s="445"/>
      <c r="B30" s="78" t="s">
        <v>117</v>
      </c>
      <c r="C30" s="82"/>
      <c r="D30" s="83"/>
      <c r="E30" s="81"/>
      <c r="F30" s="81"/>
      <c r="G30" s="81"/>
      <c r="H30" s="84"/>
      <c r="I30" s="84"/>
      <c r="J30" s="84"/>
      <c r="K30" s="84"/>
      <c r="L30" s="84"/>
      <c r="M30" s="84"/>
      <c r="N30" s="84"/>
      <c r="O30" s="84"/>
      <c r="P30" s="84"/>
      <c r="Q30" s="84"/>
    </row>
    <row r="31" spans="1:17" ht="12.75" customHeight="1" hidden="1">
      <c r="A31" s="445"/>
      <c r="B31" s="78" t="s">
        <v>120</v>
      </c>
      <c r="C31" s="82"/>
      <c r="D31" s="83"/>
      <c r="E31" s="81"/>
      <c r="F31" s="81"/>
      <c r="G31" s="81"/>
      <c r="H31" s="84"/>
      <c r="I31" s="84"/>
      <c r="J31" s="84"/>
      <c r="K31" s="84"/>
      <c r="L31" s="84"/>
      <c r="M31" s="84"/>
      <c r="N31" s="84"/>
      <c r="O31" s="84"/>
      <c r="P31" s="84"/>
      <c r="Q31" s="84"/>
    </row>
    <row r="32" spans="1:17" ht="12.75" customHeight="1" hidden="1">
      <c r="A32" s="85" t="s">
        <v>121</v>
      </c>
      <c r="B32" s="78" t="s">
        <v>122</v>
      </c>
      <c r="C32" s="455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7"/>
    </row>
    <row r="33" spans="1:17" ht="12.75">
      <c r="A33" s="86">
        <v>2</v>
      </c>
      <c r="B33" s="87" t="s">
        <v>123</v>
      </c>
      <c r="C33" s="458" t="s">
        <v>73</v>
      </c>
      <c r="D33" s="459"/>
      <c r="E33" s="88">
        <f>E38+E48</f>
        <v>387450</v>
      </c>
      <c r="F33" s="88">
        <f aca="true" t="shared" si="1" ref="F33:Q33">F38+F48</f>
        <v>58117</v>
      </c>
      <c r="G33" s="88">
        <f t="shared" si="1"/>
        <v>329333</v>
      </c>
      <c r="H33" s="88">
        <f t="shared" si="1"/>
        <v>80339</v>
      </c>
      <c r="I33" s="88">
        <f t="shared" si="1"/>
        <v>12051</v>
      </c>
      <c r="J33" s="88">
        <f t="shared" si="1"/>
        <v>0</v>
      </c>
      <c r="K33" s="88">
        <f t="shared" si="1"/>
        <v>0</v>
      </c>
      <c r="L33" s="88">
        <f t="shared" si="1"/>
        <v>12051</v>
      </c>
      <c r="M33" s="88">
        <f t="shared" si="1"/>
        <v>68288</v>
      </c>
      <c r="N33" s="88">
        <f t="shared" si="1"/>
        <v>68288</v>
      </c>
      <c r="O33" s="88">
        <f t="shared" si="1"/>
        <v>0</v>
      </c>
      <c r="P33" s="88">
        <f t="shared" si="1"/>
        <v>0</v>
      </c>
      <c r="Q33" s="88">
        <f t="shared" si="1"/>
        <v>0</v>
      </c>
    </row>
    <row r="34" spans="1:17" ht="12.75">
      <c r="A34" s="445" t="s">
        <v>124</v>
      </c>
      <c r="B34" s="78" t="s">
        <v>107</v>
      </c>
      <c r="C34" s="446" t="s">
        <v>125</v>
      </c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8"/>
    </row>
    <row r="35" spans="1:17" ht="12.75">
      <c r="A35" s="445"/>
      <c r="B35" s="78" t="s">
        <v>109</v>
      </c>
      <c r="C35" s="449"/>
      <c r="D35" s="450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1"/>
    </row>
    <row r="36" spans="1:17" ht="12.75">
      <c r="A36" s="445"/>
      <c r="B36" s="78" t="s">
        <v>110</v>
      </c>
      <c r="C36" s="449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1"/>
    </row>
    <row r="37" spans="1:17" ht="12.75">
      <c r="A37" s="445"/>
      <c r="B37" s="78" t="s">
        <v>111</v>
      </c>
      <c r="C37" s="452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4"/>
    </row>
    <row r="38" spans="1:17" ht="12.75">
      <c r="A38" s="445"/>
      <c r="B38" s="78" t="s">
        <v>112</v>
      </c>
      <c r="C38" s="79"/>
      <c r="D38" s="80" t="s">
        <v>126</v>
      </c>
      <c r="E38" s="81">
        <v>123840</v>
      </c>
      <c r="F38" s="81">
        <v>18576</v>
      </c>
      <c r="G38" s="81">
        <v>105264</v>
      </c>
      <c r="H38" s="81">
        <v>14144</v>
      </c>
      <c r="I38" s="81">
        <v>2122</v>
      </c>
      <c r="J38" s="81">
        <v>0</v>
      </c>
      <c r="K38" s="81">
        <v>0</v>
      </c>
      <c r="L38" s="81">
        <v>2122</v>
      </c>
      <c r="M38" s="81">
        <v>12022</v>
      </c>
      <c r="N38" s="81">
        <v>12022</v>
      </c>
      <c r="O38" s="81">
        <v>0</v>
      </c>
      <c r="P38" s="81">
        <v>0</v>
      </c>
      <c r="Q38" s="81">
        <v>0</v>
      </c>
    </row>
    <row r="39" spans="1:17" ht="12.75">
      <c r="A39" s="445"/>
      <c r="B39" s="78" t="s">
        <v>114</v>
      </c>
      <c r="C39" s="82"/>
      <c r="D39" s="83" t="s">
        <v>126</v>
      </c>
      <c r="E39" s="81">
        <v>14144</v>
      </c>
      <c r="F39" s="81">
        <v>2122</v>
      </c>
      <c r="G39" s="81">
        <v>12022</v>
      </c>
      <c r="H39" s="84">
        <v>14144</v>
      </c>
      <c r="I39" s="84">
        <v>2122</v>
      </c>
      <c r="J39" s="84">
        <v>0</v>
      </c>
      <c r="K39" s="84">
        <v>0</v>
      </c>
      <c r="L39" s="84">
        <v>2122</v>
      </c>
      <c r="M39" s="84">
        <v>12022</v>
      </c>
      <c r="N39" s="84">
        <v>12022</v>
      </c>
      <c r="O39" s="84">
        <v>0</v>
      </c>
      <c r="P39" s="84">
        <v>0</v>
      </c>
      <c r="Q39" s="84">
        <v>0</v>
      </c>
    </row>
    <row r="40" spans="1:17" ht="12.75" customHeight="1" hidden="1">
      <c r="A40" s="445"/>
      <c r="B40" s="78" t="s">
        <v>116</v>
      </c>
      <c r="C40" s="82"/>
      <c r="D40" s="83"/>
      <c r="E40" s="81"/>
      <c r="F40" s="81"/>
      <c r="G40" s="81"/>
      <c r="H40" s="84"/>
      <c r="I40" s="84"/>
      <c r="J40" s="84"/>
      <c r="K40" s="84"/>
      <c r="L40" s="84"/>
      <c r="M40" s="84"/>
      <c r="N40" s="84"/>
      <c r="O40" s="84"/>
      <c r="P40" s="84"/>
      <c r="Q40" s="84"/>
    </row>
    <row r="41" spans="1:17" ht="12.75" customHeight="1" hidden="1">
      <c r="A41" s="445"/>
      <c r="B41" s="78" t="s">
        <v>117</v>
      </c>
      <c r="C41" s="82"/>
      <c r="D41" s="83"/>
      <c r="E41" s="81"/>
      <c r="F41" s="81"/>
      <c r="G41" s="81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spans="1:17" ht="12.75" customHeight="1" hidden="1">
      <c r="A42" s="445"/>
      <c r="B42" s="78" t="s">
        <v>120</v>
      </c>
      <c r="C42" s="82"/>
      <c r="D42" s="83"/>
      <c r="E42" s="81"/>
      <c r="F42" s="81"/>
      <c r="G42" s="81"/>
      <c r="H42" s="84"/>
      <c r="I42" s="84"/>
      <c r="J42" s="84"/>
      <c r="K42" s="84"/>
      <c r="L42" s="84"/>
      <c r="M42" s="84"/>
      <c r="N42" s="84"/>
      <c r="O42" s="84"/>
      <c r="P42" s="84"/>
      <c r="Q42" s="84"/>
    </row>
    <row r="43" spans="1:17" ht="12.75" customHeight="1" hidden="1">
      <c r="A43" s="89" t="s">
        <v>127</v>
      </c>
      <c r="B43" s="90" t="s">
        <v>122</v>
      </c>
      <c r="C43" s="461"/>
      <c r="D43" s="462"/>
      <c r="E43" s="462"/>
      <c r="F43" s="462"/>
      <c r="G43" s="462"/>
      <c r="H43" s="462"/>
      <c r="I43" s="462"/>
      <c r="J43" s="462"/>
      <c r="K43" s="462"/>
      <c r="L43" s="462"/>
      <c r="M43" s="462"/>
      <c r="N43" s="462"/>
      <c r="O43" s="462"/>
      <c r="P43" s="462"/>
      <c r="Q43" s="463"/>
    </row>
    <row r="44" spans="1:17" ht="12.75">
      <c r="A44" s="445" t="s">
        <v>124</v>
      </c>
      <c r="B44" s="78" t="s">
        <v>107</v>
      </c>
      <c r="C44" s="446" t="s">
        <v>128</v>
      </c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8"/>
    </row>
    <row r="45" spans="1:17" ht="12.75">
      <c r="A45" s="445"/>
      <c r="B45" s="78" t="s">
        <v>109</v>
      </c>
      <c r="C45" s="449"/>
      <c r="D45" s="450"/>
      <c r="E45" s="450"/>
      <c r="F45" s="450"/>
      <c r="G45" s="450"/>
      <c r="H45" s="450"/>
      <c r="I45" s="450"/>
      <c r="J45" s="450"/>
      <c r="K45" s="450"/>
      <c r="L45" s="450"/>
      <c r="M45" s="450"/>
      <c r="N45" s="450"/>
      <c r="O45" s="450"/>
      <c r="P45" s="450"/>
      <c r="Q45" s="451"/>
    </row>
    <row r="46" spans="1:17" ht="12.75">
      <c r="A46" s="445"/>
      <c r="B46" s="78" t="s">
        <v>110</v>
      </c>
      <c r="C46" s="449"/>
      <c r="D46" s="450"/>
      <c r="E46" s="450"/>
      <c r="F46" s="450"/>
      <c r="G46" s="450"/>
      <c r="H46" s="450"/>
      <c r="I46" s="450"/>
      <c r="J46" s="450"/>
      <c r="K46" s="450"/>
      <c r="L46" s="450"/>
      <c r="M46" s="450"/>
      <c r="N46" s="450"/>
      <c r="O46" s="450"/>
      <c r="P46" s="450"/>
      <c r="Q46" s="451"/>
    </row>
    <row r="47" spans="1:17" ht="12.75">
      <c r="A47" s="445"/>
      <c r="B47" s="78" t="s">
        <v>111</v>
      </c>
      <c r="C47" s="452"/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453"/>
      <c r="O47" s="453"/>
      <c r="P47" s="453"/>
      <c r="Q47" s="454"/>
    </row>
    <row r="48" spans="1:17" ht="12.75">
      <c r="A48" s="445"/>
      <c r="B48" s="78" t="s">
        <v>112</v>
      </c>
      <c r="C48" s="79"/>
      <c r="D48" s="80" t="s">
        <v>126</v>
      </c>
      <c r="E48" s="81">
        <v>263610</v>
      </c>
      <c r="F48" s="81">
        <v>39541</v>
      </c>
      <c r="G48" s="81">
        <v>224069</v>
      </c>
      <c r="H48" s="81">
        <v>66195</v>
      </c>
      <c r="I48" s="81">
        <v>9929</v>
      </c>
      <c r="J48" s="81">
        <v>0</v>
      </c>
      <c r="K48" s="81">
        <v>0</v>
      </c>
      <c r="L48" s="81">
        <v>9929</v>
      </c>
      <c r="M48" s="81">
        <v>56266</v>
      </c>
      <c r="N48" s="81">
        <v>56266</v>
      </c>
      <c r="O48" s="81">
        <v>0</v>
      </c>
      <c r="P48" s="81">
        <v>0</v>
      </c>
      <c r="Q48" s="81">
        <v>0</v>
      </c>
    </row>
    <row r="49" spans="1:17" ht="12.75">
      <c r="A49" s="445"/>
      <c r="B49" s="78" t="s">
        <v>114</v>
      </c>
      <c r="C49" s="82"/>
      <c r="D49" s="83" t="s">
        <v>126</v>
      </c>
      <c r="E49" s="81">
        <v>66195</v>
      </c>
      <c r="F49" s="81">
        <v>9929</v>
      </c>
      <c r="G49" s="81">
        <v>56266</v>
      </c>
      <c r="H49" s="84">
        <v>66195</v>
      </c>
      <c r="I49" s="84">
        <v>9929</v>
      </c>
      <c r="J49" s="84">
        <v>0</v>
      </c>
      <c r="K49" s="84">
        <v>0</v>
      </c>
      <c r="L49" s="84">
        <v>9929</v>
      </c>
      <c r="M49" s="84">
        <v>56266</v>
      </c>
      <c r="N49" s="84">
        <v>56266</v>
      </c>
      <c r="O49" s="84">
        <v>0</v>
      </c>
      <c r="P49" s="84">
        <v>0</v>
      </c>
      <c r="Q49" s="84">
        <v>0</v>
      </c>
    </row>
    <row r="50" spans="1:17" ht="12.75" customHeight="1" hidden="1">
      <c r="A50" s="445"/>
      <c r="B50" s="78" t="s">
        <v>116</v>
      </c>
      <c r="C50" s="82"/>
      <c r="D50" s="83"/>
      <c r="E50" s="81"/>
      <c r="F50" s="81"/>
      <c r="G50" s="81"/>
      <c r="H50" s="84"/>
      <c r="I50" s="84"/>
      <c r="J50" s="84"/>
      <c r="K50" s="84"/>
      <c r="L50" s="84"/>
      <c r="M50" s="84"/>
      <c r="N50" s="84"/>
      <c r="O50" s="84"/>
      <c r="P50" s="84"/>
      <c r="Q50" s="84"/>
    </row>
    <row r="51" spans="1:17" ht="12.75" customHeight="1" hidden="1">
      <c r="A51" s="445"/>
      <c r="B51" s="78" t="s">
        <v>117</v>
      </c>
      <c r="C51" s="82"/>
      <c r="D51" s="83"/>
      <c r="E51" s="81"/>
      <c r="F51" s="81"/>
      <c r="G51" s="81"/>
      <c r="H51" s="84"/>
      <c r="I51" s="84"/>
      <c r="J51" s="84"/>
      <c r="K51" s="84"/>
      <c r="L51" s="84"/>
      <c r="M51" s="84"/>
      <c r="N51" s="84"/>
      <c r="O51" s="84"/>
      <c r="P51" s="84"/>
      <c r="Q51" s="84"/>
    </row>
    <row r="52" spans="1:17" ht="12.75" customHeight="1" hidden="1">
      <c r="A52" s="445"/>
      <c r="B52" s="78" t="s">
        <v>120</v>
      </c>
      <c r="C52" s="82"/>
      <c r="D52" s="83"/>
      <c r="E52" s="81"/>
      <c r="F52" s="81"/>
      <c r="G52" s="81"/>
      <c r="H52" s="84"/>
      <c r="I52" s="84"/>
      <c r="J52" s="84"/>
      <c r="K52" s="84"/>
      <c r="L52" s="84"/>
      <c r="M52" s="84"/>
      <c r="N52" s="84"/>
      <c r="O52" s="84"/>
      <c r="P52" s="84"/>
      <c r="Q52" s="84"/>
    </row>
    <row r="53" spans="1:17" ht="12.75">
      <c r="A53" s="464" t="s">
        <v>129</v>
      </c>
      <c r="B53" s="465"/>
      <c r="C53" s="466" t="s">
        <v>73</v>
      </c>
      <c r="D53" s="467"/>
      <c r="E53" s="91">
        <f>E13+E33</f>
        <v>387450</v>
      </c>
      <c r="F53" s="91">
        <f aca="true" t="shared" si="2" ref="F53:Q53">F13+F33</f>
        <v>58117</v>
      </c>
      <c r="G53" s="91">
        <f t="shared" si="2"/>
        <v>329333</v>
      </c>
      <c r="H53" s="91">
        <f t="shared" si="2"/>
        <v>80339</v>
      </c>
      <c r="I53" s="91">
        <f t="shared" si="2"/>
        <v>12051</v>
      </c>
      <c r="J53" s="91">
        <f t="shared" si="2"/>
        <v>0</v>
      </c>
      <c r="K53" s="91">
        <f t="shared" si="2"/>
        <v>0</v>
      </c>
      <c r="L53" s="91">
        <f t="shared" si="2"/>
        <v>12051</v>
      </c>
      <c r="M53" s="91">
        <f t="shared" si="2"/>
        <v>68288</v>
      </c>
      <c r="N53" s="91">
        <f t="shared" si="2"/>
        <v>68288</v>
      </c>
      <c r="O53" s="91">
        <f t="shared" si="2"/>
        <v>0</v>
      </c>
      <c r="P53" s="91">
        <f t="shared" si="2"/>
        <v>0</v>
      </c>
      <c r="Q53" s="91">
        <f t="shared" si="2"/>
        <v>0</v>
      </c>
    </row>
    <row r="54" spans="1:17" ht="12.75">
      <c r="A54" s="69"/>
      <c r="B54" s="69"/>
      <c r="C54" s="69"/>
      <c r="D54" s="70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ht="12.75">
      <c r="A55" s="460" t="s">
        <v>130</v>
      </c>
      <c r="B55" s="460"/>
      <c r="C55" s="460"/>
      <c r="D55" s="460"/>
      <c r="E55" s="460"/>
      <c r="F55" s="460"/>
      <c r="G55" s="460"/>
      <c r="H55" s="460"/>
      <c r="I55" s="460"/>
      <c r="J55" s="460"/>
      <c r="K55" s="71"/>
      <c r="L55" s="71"/>
      <c r="M55" s="71"/>
      <c r="N55" s="71"/>
      <c r="O55" s="71"/>
      <c r="P55" s="71"/>
      <c r="Q55" s="71"/>
    </row>
    <row r="56" spans="1:17" ht="12.75">
      <c r="A56" s="92" t="s">
        <v>131</v>
      </c>
      <c r="B56" s="92"/>
      <c r="C56" s="92"/>
      <c r="D56" s="93"/>
      <c r="E56" s="94"/>
      <c r="F56" s="94"/>
      <c r="G56" s="94"/>
      <c r="H56" s="94"/>
      <c r="I56" s="94"/>
      <c r="J56" s="94"/>
      <c r="K56" s="71"/>
      <c r="L56" s="71"/>
      <c r="M56" s="71"/>
      <c r="N56" s="71"/>
      <c r="O56" s="71"/>
      <c r="P56" s="71"/>
      <c r="Q56" s="71"/>
    </row>
  </sheetData>
  <sheetProtection/>
  <mergeCells count="34">
    <mergeCell ref="C33:D33"/>
    <mergeCell ref="A34:A42"/>
    <mergeCell ref="C34:Q37"/>
    <mergeCell ref="A55:J55"/>
    <mergeCell ref="C43:Q43"/>
    <mergeCell ref="A44:A52"/>
    <mergeCell ref="C44:Q47"/>
    <mergeCell ref="A53:B53"/>
    <mergeCell ref="C53:D53"/>
    <mergeCell ref="C13:D13"/>
    <mergeCell ref="A14:A22"/>
    <mergeCell ref="C14:Q17"/>
    <mergeCell ref="A23:A31"/>
    <mergeCell ref="C23:Q26"/>
    <mergeCell ref="C32:Q32"/>
    <mergeCell ref="H7:Q7"/>
    <mergeCell ref="H8:H11"/>
    <mergeCell ref="I8:Q8"/>
    <mergeCell ref="I9:L9"/>
    <mergeCell ref="M9:Q9"/>
    <mergeCell ref="I10:I11"/>
    <mergeCell ref="J10:L10"/>
    <mergeCell ref="M10:M11"/>
    <mergeCell ref="N10:Q10"/>
    <mergeCell ref="A4:Q4"/>
    <mergeCell ref="A6:A11"/>
    <mergeCell ref="B6:B11"/>
    <mergeCell ref="C6:C11"/>
    <mergeCell ref="D6:D11"/>
    <mergeCell ref="E6:E11"/>
    <mergeCell ref="F6:G6"/>
    <mergeCell ref="H6:Q6"/>
    <mergeCell ref="F7:F11"/>
    <mergeCell ref="G7:G11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4"/>
  <sheetViews>
    <sheetView zoomScalePageLayoutView="0" workbookViewId="0" topLeftCell="A1">
      <selection activeCell="C386" sqref="C386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60.140625" style="0" customWidth="1"/>
    <col min="4" max="4" width="12.28125" style="0" customWidth="1"/>
    <col min="5" max="5" width="9.7109375" style="0" bestFit="1" customWidth="1"/>
    <col min="6" max="6" width="11.140625" style="0" customWidth="1"/>
    <col min="7" max="7" width="11.28125" style="0" customWidth="1"/>
    <col min="8" max="8" width="12.28125" style="0" customWidth="1"/>
    <col min="9" max="9" width="10.8515625" style="0" customWidth="1"/>
  </cols>
  <sheetData>
    <row r="1" spans="4:11" ht="12.75">
      <c r="D1" s="1"/>
      <c r="E1" s="1"/>
      <c r="F1" s="1"/>
      <c r="G1" s="1"/>
      <c r="H1" s="2" t="s">
        <v>389</v>
      </c>
      <c r="I1" s="2"/>
      <c r="K1" s="2"/>
    </row>
    <row r="2" spans="4:11" ht="12.75">
      <c r="D2" s="1"/>
      <c r="E2" s="1"/>
      <c r="F2" s="1"/>
      <c r="G2" s="1"/>
      <c r="H2" s="2" t="s">
        <v>365</v>
      </c>
      <c r="I2" s="2"/>
      <c r="K2" s="2"/>
    </row>
    <row r="3" spans="3:6" ht="18">
      <c r="C3" s="3" t="s">
        <v>18</v>
      </c>
      <c r="D3" s="3"/>
      <c r="E3" s="3"/>
      <c r="F3" s="3"/>
    </row>
    <row r="4" ht="12.75">
      <c r="C4" t="s">
        <v>26</v>
      </c>
    </row>
    <row r="5" spans="1:8" ht="12.75">
      <c r="A5" s="4"/>
      <c r="B5" s="4"/>
      <c r="C5" s="4"/>
      <c r="D5" s="355" t="s">
        <v>366</v>
      </c>
      <c r="E5" s="356"/>
      <c r="F5" s="356"/>
      <c r="G5" s="356"/>
      <c r="H5" s="357"/>
    </row>
    <row r="6" spans="1:8" ht="12.75">
      <c r="A6" s="353" t="s">
        <v>0</v>
      </c>
      <c r="B6" s="353" t="s">
        <v>3</v>
      </c>
      <c r="C6" s="353" t="s">
        <v>5</v>
      </c>
      <c r="D6" s="355" t="s">
        <v>1</v>
      </c>
      <c r="E6" s="356"/>
      <c r="F6" s="357"/>
      <c r="G6" s="371" t="s">
        <v>19</v>
      </c>
      <c r="H6" s="372"/>
    </row>
    <row r="7" spans="1:8" ht="12.75">
      <c r="A7" s="353"/>
      <c r="B7" s="353"/>
      <c r="C7" s="353"/>
      <c r="D7" s="361"/>
      <c r="E7" s="362"/>
      <c r="F7" s="363"/>
      <c r="G7" s="4" t="s">
        <v>2</v>
      </c>
      <c r="H7" s="6" t="s">
        <v>4</v>
      </c>
    </row>
    <row r="8" spans="1:8" ht="12.75">
      <c r="A8" s="5"/>
      <c r="B8" s="5"/>
      <c r="C8" s="7"/>
      <c r="D8" s="8" t="s">
        <v>20</v>
      </c>
      <c r="E8" s="8" t="s">
        <v>21</v>
      </c>
      <c r="F8" s="8" t="s">
        <v>22</v>
      </c>
      <c r="G8" s="7"/>
      <c r="H8" s="9"/>
    </row>
    <row r="9" spans="1:8" ht="12.75">
      <c r="A9" s="10">
        <v>1</v>
      </c>
      <c r="B9" s="10">
        <v>2</v>
      </c>
      <c r="C9" s="10">
        <v>3</v>
      </c>
      <c r="D9" s="346">
        <v>4</v>
      </c>
      <c r="E9" s="347"/>
      <c r="F9" s="348"/>
      <c r="G9" s="10">
        <v>5</v>
      </c>
      <c r="H9" s="10">
        <v>6</v>
      </c>
    </row>
    <row r="10" spans="1:8" s="17" customFormat="1" ht="12.75">
      <c r="A10" s="11" t="s">
        <v>54</v>
      </c>
      <c r="B10" s="12"/>
      <c r="C10" s="13" t="s">
        <v>82</v>
      </c>
      <c r="D10" s="301">
        <v>6390441</v>
      </c>
      <c r="E10" s="301">
        <v>1000</v>
      </c>
      <c r="F10" s="301">
        <f aca="true" t="shared" si="0" ref="F10:F73">D10+E10</f>
        <v>6391441</v>
      </c>
      <c r="G10" s="302">
        <v>435496</v>
      </c>
      <c r="H10" s="302">
        <v>5955945</v>
      </c>
    </row>
    <row r="11" spans="1:8" s="17" customFormat="1" ht="12.75">
      <c r="A11" s="14"/>
      <c r="B11" s="15" t="s">
        <v>392</v>
      </c>
      <c r="C11" s="16" t="s">
        <v>393</v>
      </c>
      <c r="D11" s="303">
        <v>24666</v>
      </c>
      <c r="E11" s="304">
        <v>1000</v>
      </c>
      <c r="F11" s="303">
        <f t="shared" si="0"/>
        <v>25666</v>
      </c>
      <c r="G11" s="304">
        <v>1000</v>
      </c>
      <c r="H11" s="304">
        <v>0</v>
      </c>
    </row>
    <row r="12" spans="1:8" s="17" customFormat="1" ht="13.5" customHeight="1">
      <c r="A12" s="11" t="s">
        <v>62</v>
      </c>
      <c r="B12" s="12"/>
      <c r="C12" s="13" t="s">
        <v>210</v>
      </c>
      <c r="D12" s="301">
        <v>4581095</v>
      </c>
      <c r="E12" s="302">
        <v>4500</v>
      </c>
      <c r="F12" s="301">
        <f t="shared" si="0"/>
        <v>4585595</v>
      </c>
      <c r="G12" s="302">
        <v>4545395</v>
      </c>
      <c r="H12" s="302">
        <v>40200</v>
      </c>
    </row>
    <row r="13" spans="1:8" s="17" customFormat="1" ht="12" customHeight="1">
      <c r="A13" s="14"/>
      <c r="B13" s="15" t="s">
        <v>63</v>
      </c>
      <c r="C13" s="16" t="s">
        <v>394</v>
      </c>
      <c r="D13" s="303">
        <v>3508607</v>
      </c>
      <c r="E13" s="304">
        <v>2600</v>
      </c>
      <c r="F13" s="303">
        <f t="shared" si="0"/>
        <v>3511207</v>
      </c>
      <c r="G13" s="304">
        <v>2600</v>
      </c>
      <c r="H13" s="304">
        <v>0</v>
      </c>
    </row>
    <row r="14" spans="1:8" s="17" customFormat="1" ht="12.75" hidden="1">
      <c r="A14" s="11" t="s">
        <v>253</v>
      </c>
      <c r="B14" s="12"/>
      <c r="C14" s="13" t="s">
        <v>254</v>
      </c>
      <c r="D14" s="301">
        <v>145013</v>
      </c>
      <c r="E14" s="301">
        <f>E15</f>
        <v>0</v>
      </c>
      <c r="F14" s="301">
        <f t="shared" si="0"/>
        <v>145013</v>
      </c>
      <c r="G14" s="302">
        <f>F14-H14</f>
        <v>145013</v>
      </c>
      <c r="H14" s="302"/>
    </row>
    <row r="15" spans="1:8" s="17" customFormat="1" ht="12.75" hidden="1">
      <c r="A15" s="14"/>
      <c r="B15" s="15" t="s">
        <v>255</v>
      </c>
      <c r="C15" s="16" t="s">
        <v>256</v>
      </c>
      <c r="D15" s="303">
        <v>133013</v>
      </c>
      <c r="E15" s="304">
        <f>G15+H15</f>
        <v>0</v>
      </c>
      <c r="F15" s="301">
        <f t="shared" si="0"/>
        <v>133013</v>
      </c>
      <c r="G15" s="304">
        <v>0</v>
      </c>
      <c r="H15" s="304">
        <v>0</v>
      </c>
    </row>
    <row r="16" spans="1:8" s="17" customFormat="1" ht="12.75" hidden="1">
      <c r="A16" s="11" t="s">
        <v>66</v>
      </c>
      <c r="B16" s="12"/>
      <c r="C16" s="13" t="s">
        <v>137</v>
      </c>
      <c r="D16" s="301">
        <v>14343365</v>
      </c>
      <c r="E16" s="301">
        <f>E17</f>
        <v>0</v>
      </c>
      <c r="F16" s="301">
        <f t="shared" si="0"/>
        <v>14343365</v>
      </c>
      <c r="G16" s="302">
        <f>F16-H16</f>
        <v>12456865</v>
      </c>
      <c r="H16" s="302">
        <v>1886500</v>
      </c>
    </row>
    <row r="17" spans="1:8" s="17" customFormat="1" ht="12.75" hidden="1">
      <c r="A17" s="14"/>
      <c r="B17" s="15" t="s">
        <v>141</v>
      </c>
      <c r="C17" s="16" t="s">
        <v>142</v>
      </c>
      <c r="D17" s="303">
        <v>6086746</v>
      </c>
      <c r="E17" s="304">
        <f>G17+H17</f>
        <v>0</v>
      </c>
      <c r="F17" s="301">
        <f t="shared" si="0"/>
        <v>6086746</v>
      </c>
      <c r="G17" s="304">
        <v>0</v>
      </c>
      <c r="H17" s="304">
        <v>0</v>
      </c>
    </row>
    <row r="18" spans="1:8" s="17" customFormat="1" ht="12.75" hidden="1">
      <c r="A18" s="14"/>
      <c r="B18" s="15" t="s">
        <v>67</v>
      </c>
      <c r="C18" s="16" t="s">
        <v>217</v>
      </c>
      <c r="D18" s="303">
        <v>911012</v>
      </c>
      <c r="E18" s="304">
        <f>G18+H18</f>
        <v>0</v>
      </c>
      <c r="F18" s="301">
        <f t="shared" si="0"/>
        <v>911012</v>
      </c>
      <c r="G18" s="304">
        <v>0</v>
      </c>
      <c r="H18" s="304">
        <v>0</v>
      </c>
    </row>
    <row r="19" spans="1:8" s="17" customFormat="1" ht="51" hidden="1">
      <c r="A19" s="14"/>
      <c r="B19" s="15" t="s">
        <v>344</v>
      </c>
      <c r="C19" s="16" t="s">
        <v>345</v>
      </c>
      <c r="D19" s="303">
        <v>127348</v>
      </c>
      <c r="E19" s="304">
        <f>G19+H19</f>
        <v>0</v>
      </c>
      <c r="F19" s="301">
        <f t="shared" si="0"/>
        <v>127348</v>
      </c>
      <c r="G19" s="304">
        <v>0</v>
      </c>
      <c r="H19" s="304">
        <v>0</v>
      </c>
    </row>
    <row r="20" spans="1:8" s="17" customFormat="1" ht="12.75" hidden="1">
      <c r="A20" s="11" t="s">
        <v>269</v>
      </c>
      <c r="B20" s="12"/>
      <c r="C20" s="13" t="s">
        <v>252</v>
      </c>
      <c r="D20" s="301">
        <v>396503</v>
      </c>
      <c r="E20" s="301">
        <f>E21</f>
        <v>0</v>
      </c>
      <c r="F20" s="301">
        <f t="shared" si="0"/>
        <v>396503</v>
      </c>
      <c r="G20" s="302">
        <f>F20-H20</f>
        <v>396503</v>
      </c>
      <c r="H20" s="302">
        <v>0</v>
      </c>
    </row>
    <row r="21" spans="1:8" s="17" customFormat="1" ht="12.75" hidden="1">
      <c r="A21" s="14"/>
      <c r="B21" s="15" t="s">
        <v>280</v>
      </c>
      <c r="C21" s="16" t="s">
        <v>359</v>
      </c>
      <c r="D21" s="303">
        <v>50160</v>
      </c>
      <c r="E21" s="304">
        <f aca="true" t="shared" si="1" ref="E21:E26">G21+H21</f>
        <v>0</v>
      </c>
      <c r="F21" s="301">
        <f t="shared" si="0"/>
        <v>50160</v>
      </c>
      <c r="G21" s="304">
        <v>0</v>
      </c>
      <c r="H21" s="304">
        <v>0</v>
      </c>
    </row>
    <row r="22" spans="1:8" s="17" customFormat="1" ht="12.75" hidden="1">
      <c r="A22" s="14"/>
      <c r="B22" s="15" t="s">
        <v>272</v>
      </c>
      <c r="C22" s="16" t="s">
        <v>273</v>
      </c>
      <c r="D22" s="303">
        <v>1519876</v>
      </c>
      <c r="E22" s="304">
        <f t="shared" si="1"/>
        <v>0</v>
      </c>
      <c r="F22" s="301">
        <f t="shared" si="0"/>
        <v>1519876</v>
      </c>
      <c r="G22" s="304">
        <v>0</v>
      </c>
      <c r="H22" s="304">
        <v>0</v>
      </c>
    </row>
    <row r="23" spans="1:8" s="17" customFormat="1" ht="12.75" hidden="1">
      <c r="A23" s="14"/>
      <c r="B23" s="15" t="s">
        <v>143</v>
      </c>
      <c r="C23" s="16" t="s">
        <v>144</v>
      </c>
      <c r="D23" s="303">
        <v>4041531</v>
      </c>
      <c r="E23" s="304">
        <f t="shared" si="1"/>
        <v>0</v>
      </c>
      <c r="F23" s="301">
        <f t="shared" si="0"/>
        <v>4041531</v>
      </c>
      <c r="G23" s="304">
        <v>0</v>
      </c>
      <c r="H23" s="304">
        <v>0</v>
      </c>
    </row>
    <row r="24" spans="1:8" s="17" customFormat="1" ht="51" hidden="1">
      <c r="A24" s="14"/>
      <c r="B24" s="15" t="s">
        <v>344</v>
      </c>
      <c r="C24" s="16" t="s">
        <v>345</v>
      </c>
      <c r="D24" s="303">
        <v>121937</v>
      </c>
      <c r="E24" s="304">
        <f t="shared" si="1"/>
        <v>0</v>
      </c>
      <c r="F24" s="301">
        <f t="shared" si="0"/>
        <v>121937</v>
      </c>
      <c r="G24" s="304">
        <v>0</v>
      </c>
      <c r="H24" s="304">
        <v>0</v>
      </c>
    </row>
    <row r="25" spans="1:8" s="17" customFormat="1" ht="25.5" hidden="1">
      <c r="A25" s="14"/>
      <c r="B25" s="15" t="s">
        <v>321</v>
      </c>
      <c r="C25" s="16" t="s">
        <v>368</v>
      </c>
      <c r="D25" s="303">
        <v>419652</v>
      </c>
      <c r="E25" s="304">
        <f t="shared" si="1"/>
        <v>0</v>
      </c>
      <c r="F25" s="301">
        <f t="shared" si="0"/>
        <v>419652</v>
      </c>
      <c r="G25" s="304">
        <v>0</v>
      </c>
      <c r="H25" s="304">
        <v>0</v>
      </c>
    </row>
    <row r="26" spans="1:8" s="17" customFormat="1" ht="89.25" hidden="1">
      <c r="A26" s="14"/>
      <c r="B26" s="15" t="s">
        <v>367</v>
      </c>
      <c r="C26" s="16" t="s">
        <v>369</v>
      </c>
      <c r="D26" s="303">
        <v>112910</v>
      </c>
      <c r="E26" s="304">
        <f t="shared" si="1"/>
        <v>0</v>
      </c>
      <c r="F26" s="301">
        <f t="shared" si="0"/>
        <v>112910</v>
      </c>
      <c r="G26" s="304">
        <v>0</v>
      </c>
      <c r="H26" s="304">
        <v>0</v>
      </c>
    </row>
    <row r="27" spans="1:8" s="17" customFormat="1" ht="12.75" hidden="1">
      <c r="A27" s="11" t="s">
        <v>253</v>
      </c>
      <c r="B27" s="12"/>
      <c r="C27" s="13" t="s">
        <v>254</v>
      </c>
      <c r="D27" s="301">
        <v>174751</v>
      </c>
      <c r="E27" s="301">
        <f>E28</f>
        <v>0</v>
      </c>
      <c r="F27" s="301">
        <f t="shared" si="0"/>
        <v>174751</v>
      </c>
      <c r="G27" s="302">
        <f>F27-H27</f>
        <v>174751</v>
      </c>
      <c r="H27" s="302">
        <v>0</v>
      </c>
    </row>
    <row r="28" spans="1:8" s="17" customFormat="1" ht="12.75" hidden="1">
      <c r="A28" s="11"/>
      <c r="B28" s="15" t="s">
        <v>255</v>
      </c>
      <c r="C28" s="16" t="s">
        <v>256</v>
      </c>
      <c r="D28" s="303">
        <v>162751</v>
      </c>
      <c r="E28" s="304">
        <f>G28+H28</f>
        <v>0</v>
      </c>
      <c r="F28" s="301">
        <f t="shared" si="0"/>
        <v>162751</v>
      </c>
      <c r="G28" s="304">
        <v>0</v>
      </c>
      <c r="H28" s="304">
        <v>0</v>
      </c>
    </row>
    <row r="29" spans="1:8" s="17" customFormat="1" ht="12.75" hidden="1">
      <c r="A29" s="11" t="s">
        <v>265</v>
      </c>
      <c r="B29" s="12"/>
      <c r="C29" s="13" t="s">
        <v>266</v>
      </c>
      <c r="D29" s="301">
        <v>1049693</v>
      </c>
      <c r="E29" s="301">
        <f>E30</f>
        <v>0</v>
      </c>
      <c r="F29" s="301">
        <f t="shared" si="0"/>
        <v>1049693</v>
      </c>
      <c r="G29" s="302">
        <f>F29-H29</f>
        <v>1049693</v>
      </c>
      <c r="H29" s="302">
        <v>0</v>
      </c>
    </row>
    <row r="30" spans="1:8" s="17" customFormat="1" ht="51" hidden="1">
      <c r="A30" s="14"/>
      <c r="B30" s="15" t="s">
        <v>278</v>
      </c>
      <c r="C30" s="16" t="s">
        <v>279</v>
      </c>
      <c r="D30" s="303">
        <v>19142</v>
      </c>
      <c r="E30" s="304">
        <f>G30+H30</f>
        <v>0</v>
      </c>
      <c r="F30" s="301">
        <f t="shared" si="0"/>
        <v>19142</v>
      </c>
      <c r="G30" s="304">
        <v>0</v>
      </c>
      <c r="H30" s="304">
        <v>0</v>
      </c>
    </row>
    <row r="31" spans="1:8" s="17" customFormat="1" ht="12.75" hidden="1">
      <c r="A31" s="11"/>
      <c r="B31" s="15" t="s">
        <v>292</v>
      </c>
      <c r="C31" s="16" t="s">
        <v>293</v>
      </c>
      <c r="D31" s="303">
        <v>163796</v>
      </c>
      <c r="E31" s="304">
        <f>G31+H31</f>
        <v>0</v>
      </c>
      <c r="F31" s="301">
        <f t="shared" si="0"/>
        <v>163796</v>
      </c>
      <c r="G31" s="304">
        <v>0</v>
      </c>
      <c r="H31" s="304">
        <v>0</v>
      </c>
    </row>
    <row r="32" spans="1:8" s="17" customFormat="1" ht="12.75" hidden="1">
      <c r="A32" s="11" t="s">
        <v>349</v>
      </c>
      <c r="B32" s="12"/>
      <c r="C32" s="13" t="s">
        <v>350</v>
      </c>
      <c r="D32" s="301">
        <v>6087264</v>
      </c>
      <c r="E32" s="301">
        <f>E33+E34+E35</f>
        <v>0</v>
      </c>
      <c r="F32" s="301">
        <f t="shared" si="0"/>
        <v>6087264</v>
      </c>
      <c r="G32" s="302">
        <f>F32-H32</f>
        <v>6087264</v>
      </c>
      <c r="H32" s="302">
        <v>0</v>
      </c>
    </row>
    <row r="33" spans="1:8" s="17" customFormat="1" ht="12.75" hidden="1">
      <c r="A33" s="14"/>
      <c r="B33" s="15" t="s">
        <v>354</v>
      </c>
      <c r="C33" s="16" t="s">
        <v>347</v>
      </c>
      <c r="D33" s="303">
        <v>4420000</v>
      </c>
      <c r="E33" s="304">
        <f>G33+H33</f>
        <v>0</v>
      </c>
      <c r="F33" s="301">
        <f t="shared" si="0"/>
        <v>4420000</v>
      </c>
      <c r="G33" s="304">
        <v>0</v>
      </c>
      <c r="H33" s="304">
        <v>0</v>
      </c>
    </row>
    <row r="34" spans="1:8" s="17" customFormat="1" ht="38.25" hidden="1">
      <c r="A34" s="14"/>
      <c r="B34" s="15" t="s">
        <v>355</v>
      </c>
      <c r="C34" s="16" t="s">
        <v>268</v>
      </c>
      <c r="D34" s="303">
        <v>1618000</v>
      </c>
      <c r="E34" s="304">
        <f>G34+H34</f>
        <v>0</v>
      </c>
      <c r="F34" s="301">
        <f t="shared" si="0"/>
        <v>1618000</v>
      </c>
      <c r="G34" s="304">
        <v>0</v>
      </c>
      <c r="H34" s="304">
        <v>0</v>
      </c>
    </row>
    <row r="35" spans="1:8" s="17" customFormat="1" ht="12.75" hidden="1">
      <c r="A35" s="11"/>
      <c r="B35" s="15" t="s">
        <v>356</v>
      </c>
      <c r="C35" s="16" t="s">
        <v>357</v>
      </c>
      <c r="D35" s="303">
        <v>0</v>
      </c>
      <c r="E35" s="304">
        <f>G35+H35</f>
        <v>0</v>
      </c>
      <c r="F35" s="301">
        <f t="shared" si="0"/>
        <v>0</v>
      </c>
      <c r="G35" s="304">
        <v>0</v>
      </c>
      <c r="H35" s="304">
        <v>0</v>
      </c>
    </row>
    <row r="36" spans="1:8" s="17" customFormat="1" ht="12.75" hidden="1">
      <c r="A36" s="11"/>
      <c r="B36" s="15" t="s">
        <v>352</v>
      </c>
      <c r="C36" s="16" t="s">
        <v>353</v>
      </c>
      <c r="D36" s="303">
        <v>32000</v>
      </c>
      <c r="E36" s="304">
        <f>G36+H36</f>
        <v>0</v>
      </c>
      <c r="F36" s="301">
        <f t="shared" si="0"/>
        <v>32000</v>
      </c>
      <c r="G36" s="304">
        <v>0</v>
      </c>
      <c r="H36" s="304">
        <v>0</v>
      </c>
    </row>
    <row r="37" spans="1:8" s="17" customFormat="1" ht="14.25" customHeight="1" hidden="1">
      <c r="A37" s="11" t="s">
        <v>253</v>
      </c>
      <c r="B37" s="12"/>
      <c r="C37" s="13" t="s">
        <v>254</v>
      </c>
      <c r="D37" s="301">
        <v>177601</v>
      </c>
      <c r="E37" s="301">
        <f>E38</f>
        <v>0</v>
      </c>
      <c r="F37" s="301">
        <f t="shared" si="0"/>
        <v>177601</v>
      </c>
      <c r="G37" s="302">
        <f>F37-H37</f>
        <v>177601</v>
      </c>
      <c r="H37" s="302">
        <v>0</v>
      </c>
    </row>
    <row r="38" spans="1:8" s="17" customFormat="1" ht="12.75" hidden="1">
      <c r="A38" s="11"/>
      <c r="B38" s="15" t="s">
        <v>255</v>
      </c>
      <c r="C38" s="16" t="s">
        <v>256</v>
      </c>
      <c r="D38" s="303">
        <v>165601</v>
      </c>
      <c r="E38" s="304">
        <f>G38+H38</f>
        <v>0</v>
      </c>
      <c r="F38" s="301">
        <f t="shared" si="0"/>
        <v>165601</v>
      </c>
      <c r="G38" s="304">
        <v>0</v>
      </c>
      <c r="H38" s="304">
        <v>0</v>
      </c>
    </row>
    <row r="39" spans="1:8" s="17" customFormat="1" ht="14.25" customHeight="1" hidden="1">
      <c r="A39" s="11" t="s">
        <v>259</v>
      </c>
      <c r="B39" s="12"/>
      <c r="C39" s="13" t="s">
        <v>260</v>
      </c>
      <c r="D39" s="301">
        <v>562125</v>
      </c>
      <c r="E39" s="301">
        <f>E40</f>
        <v>0</v>
      </c>
      <c r="F39" s="301">
        <f t="shared" si="0"/>
        <v>562125</v>
      </c>
      <c r="G39" s="302">
        <f>F39-H39</f>
        <v>462125</v>
      </c>
      <c r="H39" s="302">
        <v>100000</v>
      </c>
    </row>
    <row r="40" spans="1:8" s="17" customFormat="1" ht="12.75" hidden="1">
      <c r="A40" s="11"/>
      <c r="B40" s="15" t="s">
        <v>308</v>
      </c>
      <c r="C40" s="16" t="s">
        <v>309</v>
      </c>
      <c r="D40" s="303">
        <v>108596</v>
      </c>
      <c r="E40" s="304">
        <f>G40+H40</f>
        <v>0</v>
      </c>
      <c r="F40" s="301">
        <f t="shared" si="0"/>
        <v>108596</v>
      </c>
      <c r="G40" s="304">
        <v>0</v>
      </c>
      <c r="H40" s="304">
        <v>0</v>
      </c>
    </row>
    <row r="41" spans="1:8" s="17" customFormat="1" ht="12.75" hidden="1">
      <c r="A41" s="11" t="s">
        <v>66</v>
      </c>
      <c r="B41" s="12"/>
      <c r="C41" s="13" t="s">
        <v>137</v>
      </c>
      <c r="D41" s="301">
        <v>14474712</v>
      </c>
      <c r="E41" s="301">
        <f>E42+E43+E45+E46+E47+E44</f>
        <v>0</v>
      </c>
      <c r="F41" s="301">
        <f t="shared" si="0"/>
        <v>14474712</v>
      </c>
      <c r="G41" s="302">
        <f>F41-H41</f>
        <v>11629406</v>
      </c>
      <c r="H41" s="302">
        <v>2845306</v>
      </c>
    </row>
    <row r="42" spans="1:8" s="17" customFormat="1" ht="12.75" hidden="1">
      <c r="A42" s="11"/>
      <c r="B42" s="15" t="s">
        <v>141</v>
      </c>
      <c r="C42" s="16" t="s">
        <v>142</v>
      </c>
      <c r="D42" s="303">
        <v>5553289</v>
      </c>
      <c r="E42" s="304">
        <f aca="true" t="shared" si="2" ref="E42:E47">G42+H42</f>
        <v>1050</v>
      </c>
      <c r="F42" s="301">
        <f t="shared" si="0"/>
        <v>5554339</v>
      </c>
      <c r="G42" s="304">
        <v>1050</v>
      </c>
      <c r="H42" s="304">
        <v>0</v>
      </c>
    </row>
    <row r="43" spans="1:8" s="17" customFormat="1" ht="12.75" hidden="1">
      <c r="A43" s="11"/>
      <c r="B43" s="15" t="s">
        <v>272</v>
      </c>
      <c r="C43" s="16" t="s">
        <v>273</v>
      </c>
      <c r="D43" s="303">
        <v>1456813</v>
      </c>
      <c r="E43" s="304">
        <f t="shared" si="2"/>
        <v>-1050</v>
      </c>
      <c r="F43" s="301">
        <f t="shared" si="0"/>
        <v>1455763</v>
      </c>
      <c r="G43" s="304">
        <v>-1050</v>
      </c>
      <c r="H43" s="304">
        <v>0</v>
      </c>
    </row>
    <row r="44" spans="1:8" s="17" customFormat="1" ht="12.75" hidden="1">
      <c r="A44" s="11"/>
      <c r="B44" s="15" t="s">
        <v>67</v>
      </c>
      <c r="C44" s="16" t="s">
        <v>217</v>
      </c>
      <c r="D44" s="303">
        <v>925028</v>
      </c>
      <c r="E44" s="304">
        <f t="shared" si="2"/>
        <v>0</v>
      </c>
      <c r="F44" s="301">
        <f t="shared" si="0"/>
        <v>925028</v>
      </c>
      <c r="G44" s="304">
        <v>0</v>
      </c>
      <c r="H44" s="304">
        <v>0</v>
      </c>
    </row>
    <row r="45" spans="1:8" s="17" customFormat="1" ht="12.75" hidden="1">
      <c r="A45" s="11"/>
      <c r="B45" s="15" t="s">
        <v>143</v>
      </c>
      <c r="C45" s="16" t="s">
        <v>144</v>
      </c>
      <c r="D45" s="303">
        <v>5049996</v>
      </c>
      <c r="E45" s="304">
        <f t="shared" si="2"/>
        <v>0</v>
      </c>
      <c r="F45" s="301">
        <f t="shared" si="0"/>
        <v>5049996</v>
      </c>
      <c r="G45" s="304">
        <v>0</v>
      </c>
      <c r="H45" s="304">
        <v>0</v>
      </c>
    </row>
    <row r="46" spans="1:8" s="17" customFormat="1" ht="12.75" hidden="1">
      <c r="A46" s="11"/>
      <c r="B46" s="15" t="s">
        <v>274</v>
      </c>
      <c r="C46" s="16" t="s">
        <v>275</v>
      </c>
      <c r="D46" s="303">
        <v>355472</v>
      </c>
      <c r="E46" s="304">
        <f t="shared" si="2"/>
        <v>0</v>
      </c>
      <c r="F46" s="301">
        <f t="shared" si="0"/>
        <v>355472</v>
      </c>
      <c r="G46" s="304">
        <v>0</v>
      </c>
      <c r="H46" s="304">
        <v>0</v>
      </c>
    </row>
    <row r="47" spans="1:8" s="17" customFormat="1" ht="51" hidden="1">
      <c r="A47" s="11"/>
      <c r="B47" s="15" t="s">
        <v>344</v>
      </c>
      <c r="C47" s="16" t="s">
        <v>345</v>
      </c>
      <c r="D47" s="303">
        <v>105972</v>
      </c>
      <c r="E47" s="304">
        <f t="shared" si="2"/>
        <v>0</v>
      </c>
      <c r="F47" s="301">
        <f t="shared" si="0"/>
        <v>105972</v>
      </c>
      <c r="G47" s="304">
        <v>0</v>
      </c>
      <c r="H47" s="304">
        <v>0</v>
      </c>
    </row>
    <row r="48" spans="1:8" s="17" customFormat="1" ht="12.75" hidden="1">
      <c r="A48" s="11" t="s">
        <v>269</v>
      </c>
      <c r="B48" s="12"/>
      <c r="C48" s="13" t="s">
        <v>252</v>
      </c>
      <c r="D48" s="301">
        <v>351851</v>
      </c>
      <c r="E48" s="301">
        <f>E49+E51+E52</f>
        <v>0</v>
      </c>
      <c r="F48" s="301">
        <f t="shared" si="0"/>
        <v>351851</v>
      </c>
      <c r="G48" s="302">
        <f>F48-H48</f>
        <v>351851</v>
      </c>
      <c r="H48" s="302">
        <v>0</v>
      </c>
    </row>
    <row r="49" spans="1:8" s="17" customFormat="1" ht="12.75" hidden="1">
      <c r="A49" s="11"/>
      <c r="B49" s="15" t="s">
        <v>270</v>
      </c>
      <c r="C49" s="16" t="s">
        <v>271</v>
      </c>
      <c r="D49" s="303">
        <v>295718</v>
      </c>
      <c r="E49" s="304">
        <f>G49+H49</f>
        <v>0</v>
      </c>
      <c r="F49" s="301">
        <f t="shared" si="0"/>
        <v>295718</v>
      </c>
      <c r="G49" s="304">
        <v>0</v>
      </c>
      <c r="H49" s="304">
        <v>0</v>
      </c>
    </row>
    <row r="50" spans="1:8" s="17" customFormat="1" ht="12.75" hidden="1">
      <c r="A50" s="11" t="s">
        <v>253</v>
      </c>
      <c r="B50" s="12"/>
      <c r="C50" s="13" t="s">
        <v>254</v>
      </c>
      <c r="D50" s="301">
        <v>151351</v>
      </c>
      <c r="E50" s="301">
        <f>E51+E53+E54</f>
        <v>0</v>
      </c>
      <c r="F50" s="301">
        <f t="shared" si="0"/>
        <v>151351</v>
      </c>
      <c r="G50" s="302">
        <f>F50-H50</f>
        <v>151351</v>
      </c>
      <c r="H50" s="302">
        <v>0</v>
      </c>
    </row>
    <row r="51" spans="1:8" s="17" customFormat="1" ht="12.75" hidden="1">
      <c r="A51" s="11"/>
      <c r="B51" s="15" t="s">
        <v>255</v>
      </c>
      <c r="C51" s="16" t="s">
        <v>256</v>
      </c>
      <c r="D51" s="303">
        <v>139351</v>
      </c>
      <c r="E51" s="304">
        <f>G51+H51</f>
        <v>0</v>
      </c>
      <c r="F51" s="301">
        <f t="shared" si="0"/>
        <v>139351</v>
      </c>
      <c r="G51" s="304">
        <v>0</v>
      </c>
      <c r="H51" s="304">
        <v>0</v>
      </c>
    </row>
    <row r="52" spans="1:8" s="17" customFormat="1" ht="12.75" hidden="1">
      <c r="A52" s="11"/>
      <c r="B52" s="15" t="s">
        <v>292</v>
      </c>
      <c r="C52" s="16" t="s">
        <v>293</v>
      </c>
      <c r="D52" s="303">
        <v>203402</v>
      </c>
      <c r="E52" s="304">
        <f>G52+H52</f>
        <v>0</v>
      </c>
      <c r="F52" s="301">
        <f t="shared" si="0"/>
        <v>203402</v>
      </c>
      <c r="G52" s="304">
        <v>0</v>
      </c>
      <c r="H52" s="304">
        <v>0</v>
      </c>
    </row>
    <row r="53" spans="1:8" s="17" customFormat="1" ht="12.75" hidden="1">
      <c r="A53" s="11" t="s">
        <v>218</v>
      </c>
      <c r="B53" s="12"/>
      <c r="C53" s="13" t="s">
        <v>219</v>
      </c>
      <c r="D53" s="301">
        <v>1080221</v>
      </c>
      <c r="E53" s="301">
        <f>E54+E55+E56+E57+E58</f>
        <v>0</v>
      </c>
      <c r="F53" s="301">
        <f t="shared" si="0"/>
        <v>1080221</v>
      </c>
      <c r="G53" s="302">
        <f>F53-H53</f>
        <v>684760</v>
      </c>
      <c r="H53" s="302">
        <v>395461</v>
      </c>
    </row>
    <row r="54" spans="1:8" s="17" customFormat="1" ht="12.75" hidden="1">
      <c r="A54" s="11"/>
      <c r="B54" s="15" t="s">
        <v>287</v>
      </c>
      <c r="C54" s="16" t="s">
        <v>288</v>
      </c>
      <c r="D54" s="303">
        <v>99090</v>
      </c>
      <c r="E54" s="304">
        <f>G54+H54</f>
        <v>0</v>
      </c>
      <c r="F54" s="301">
        <f t="shared" si="0"/>
        <v>99090</v>
      </c>
      <c r="G54" s="304">
        <v>0</v>
      </c>
      <c r="H54" s="304">
        <v>0</v>
      </c>
    </row>
    <row r="55" spans="1:8" s="17" customFormat="1" ht="12.75" hidden="1">
      <c r="A55" s="11"/>
      <c r="B55" s="15" t="s">
        <v>362</v>
      </c>
      <c r="C55" s="16" t="s">
        <v>317</v>
      </c>
      <c r="D55" s="303">
        <v>33331</v>
      </c>
      <c r="E55" s="304">
        <f>G55+H55</f>
        <v>0</v>
      </c>
      <c r="F55" s="301">
        <f t="shared" si="0"/>
        <v>33331</v>
      </c>
      <c r="G55" s="304">
        <v>0</v>
      </c>
      <c r="H55" s="304">
        <v>0</v>
      </c>
    </row>
    <row r="56" spans="1:8" s="17" customFormat="1" ht="12.75" hidden="1">
      <c r="A56" s="11"/>
      <c r="B56" s="15" t="s">
        <v>143</v>
      </c>
      <c r="C56" s="16" t="s">
        <v>144</v>
      </c>
      <c r="D56" s="303">
        <v>5161777</v>
      </c>
      <c r="E56" s="304">
        <f>G56+H56</f>
        <v>0</v>
      </c>
      <c r="F56" s="301">
        <f t="shared" si="0"/>
        <v>5161777</v>
      </c>
      <c r="G56" s="304">
        <v>0</v>
      </c>
      <c r="H56" s="304">
        <v>0</v>
      </c>
    </row>
    <row r="57" spans="1:8" s="17" customFormat="1" ht="51" hidden="1">
      <c r="A57" s="11"/>
      <c r="B57" s="15" t="s">
        <v>344</v>
      </c>
      <c r="C57" s="16" t="s">
        <v>345</v>
      </c>
      <c r="D57" s="303">
        <v>105888</v>
      </c>
      <c r="E57" s="304">
        <f>G57+H57</f>
        <v>0</v>
      </c>
      <c r="F57" s="301">
        <f t="shared" si="0"/>
        <v>105888</v>
      </c>
      <c r="G57" s="304">
        <v>0</v>
      </c>
      <c r="H57" s="304">
        <v>0</v>
      </c>
    </row>
    <row r="58" spans="1:8" s="17" customFormat="1" ht="51" hidden="1">
      <c r="A58" s="11"/>
      <c r="B58" s="15" t="s">
        <v>321</v>
      </c>
      <c r="C58" s="16" t="s">
        <v>360</v>
      </c>
      <c r="D58" s="303">
        <v>485706</v>
      </c>
      <c r="E58" s="304">
        <f>G58+H58</f>
        <v>0</v>
      </c>
      <c r="F58" s="301">
        <f t="shared" si="0"/>
        <v>485706</v>
      </c>
      <c r="G58" s="304">
        <v>0</v>
      </c>
      <c r="H58" s="304">
        <v>0</v>
      </c>
    </row>
    <row r="59" spans="1:8" ht="12.75" hidden="1">
      <c r="A59" s="265" t="s">
        <v>269</v>
      </c>
      <c r="B59" s="266"/>
      <c r="C59" s="267" t="s">
        <v>252</v>
      </c>
      <c r="D59" s="268">
        <v>363547</v>
      </c>
      <c r="E59" s="268">
        <f>E60+E61</f>
        <v>0</v>
      </c>
      <c r="F59" s="301">
        <f t="shared" si="0"/>
        <v>363547</v>
      </c>
      <c r="G59" s="269">
        <f>F59-H59</f>
        <v>363547</v>
      </c>
      <c r="H59" s="269">
        <v>0</v>
      </c>
    </row>
    <row r="60" spans="1:8" ht="12.75" hidden="1">
      <c r="A60" s="265"/>
      <c r="B60" s="270" t="s">
        <v>280</v>
      </c>
      <c r="C60" s="271" t="s">
        <v>359</v>
      </c>
      <c r="D60" s="272">
        <v>51181</v>
      </c>
      <c r="E60" s="273">
        <f>G60+H60</f>
        <v>0</v>
      </c>
      <c r="F60" s="301">
        <f t="shared" si="0"/>
        <v>51181</v>
      </c>
      <c r="G60" s="273">
        <v>0</v>
      </c>
      <c r="H60" s="273">
        <v>0</v>
      </c>
    </row>
    <row r="61" spans="1:8" ht="51" hidden="1">
      <c r="A61" s="265"/>
      <c r="B61" s="270" t="s">
        <v>344</v>
      </c>
      <c r="C61" s="271" t="s">
        <v>345</v>
      </c>
      <c r="D61" s="272">
        <v>101113</v>
      </c>
      <c r="E61" s="273">
        <f>G61+H61</f>
        <v>0</v>
      </c>
      <c r="F61" s="301">
        <f t="shared" si="0"/>
        <v>101113</v>
      </c>
      <c r="G61" s="273">
        <v>0</v>
      </c>
      <c r="H61" s="273">
        <v>0</v>
      </c>
    </row>
    <row r="62" spans="1:8" ht="12.75" hidden="1">
      <c r="A62" s="265" t="s">
        <v>265</v>
      </c>
      <c r="B62" s="266"/>
      <c r="C62" s="267" t="s">
        <v>266</v>
      </c>
      <c r="D62" s="268">
        <v>1045732</v>
      </c>
      <c r="E62" s="268">
        <f>E63+E64</f>
        <v>0</v>
      </c>
      <c r="F62" s="301">
        <f t="shared" si="0"/>
        <v>1045732</v>
      </c>
      <c r="G62" s="269">
        <f>F62-H62</f>
        <v>1045732</v>
      </c>
      <c r="H62" s="269">
        <v>0</v>
      </c>
    </row>
    <row r="63" spans="1:8" ht="51" hidden="1">
      <c r="A63" s="265"/>
      <c r="B63" s="270" t="s">
        <v>278</v>
      </c>
      <c r="C63" s="271" t="s">
        <v>279</v>
      </c>
      <c r="D63" s="272">
        <v>14371</v>
      </c>
      <c r="E63" s="273">
        <f>G63+H63</f>
        <v>0</v>
      </c>
      <c r="F63" s="301">
        <f t="shared" si="0"/>
        <v>14371</v>
      </c>
      <c r="G63" s="273">
        <v>0</v>
      </c>
      <c r="H63" s="273">
        <v>0</v>
      </c>
    </row>
    <row r="64" spans="1:8" ht="12.75" hidden="1">
      <c r="A64" s="265"/>
      <c r="B64" s="270" t="s">
        <v>294</v>
      </c>
      <c r="C64" s="271" t="s">
        <v>295</v>
      </c>
      <c r="D64" s="272">
        <v>376493</v>
      </c>
      <c r="E64" s="273">
        <f>G64+H64</f>
        <v>0</v>
      </c>
      <c r="F64" s="301">
        <f t="shared" si="0"/>
        <v>376493</v>
      </c>
      <c r="G64" s="273">
        <v>0</v>
      </c>
      <c r="H64" s="273">
        <v>0</v>
      </c>
    </row>
    <row r="65" spans="1:8" ht="12.75" hidden="1">
      <c r="A65" s="265" t="s">
        <v>349</v>
      </c>
      <c r="B65" s="266"/>
      <c r="C65" s="267" t="s">
        <v>350</v>
      </c>
      <c r="D65" s="268">
        <v>6020309</v>
      </c>
      <c r="E65" s="268">
        <f>E66+E67</f>
        <v>0</v>
      </c>
      <c r="F65" s="301">
        <f t="shared" si="0"/>
        <v>6020309</v>
      </c>
      <c r="G65" s="269">
        <f>F65-H65</f>
        <v>6020309</v>
      </c>
      <c r="H65" s="269">
        <v>0</v>
      </c>
    </row>
    <row r="66" spans="1:8" s="17" customFormat="1" ht="38.25" hidden="1">
      <c r="A66" s="274"/>
      <c r="B66" s="270" t="s">
        <v>355</v>
      </c>
      <c r="C66" s="271" t="s">
        <v>268</v>
      </c>
      <c r="D66" s="272">
        <v>1578191</v>
      </c>
      <c r="E66" s="273">
        <f>G66+H66</f>
        <v>0</v>
      </c>
      <c r="F66" s="301">
        <f t="shared" si="0"/>
        <v>1578191</v>
      </c>
      <c r="G66" s="273">
        <v>0</v>
      </c>
      <c r="H66" s="273">
        <v>0</v>
      </c>
    </row>
    <row r="67" spans="1:8" ht="12.75" hidden="1">
      <c r="A67" s="265"/>
      <c r="B67" s="270" t="s">
        <v>362</v>
      </c>
      <c r="C67" s="271" t="s">
        <v>317</v>
      </c>
      <c r="D67" s="272">
        <v>29324</v>
      </c>
      <c r="E67" s="273">
        <f>G67+H67</f>
        <v>0</v>
      </c>
      <c r="F67" s="301">
        <f t="shared" si="0"/>
        <v>29324</v>
      </c>
      <c r="G67" s="273">
        <v>0</v>
      </c>
      <c r="H67" s="273">
        <v>0</v>
      </c>
    </row>
    <row r="68" spans="1:8" ht="12.75" hidden="1">
      <c r="A68" s="265" t="s">
        <v>253</v>
      </c>
      <c r="B68" s="266"/>
      <c r="C68" s="267" t="s">
        <v>254</v>
      </c>
      <c r="D68" s="268">
        <v>259596</v>
      </c>
      <c r="E68" s="268">
        <f>E69</f>
        <v>0</v>
      </c>
      <c r="F68" s="301">
        <f t="shared" si="0"/>
        <v>259596</v>
      </c>
      <c r="G68" s="269">
        <f>F68-H68</f>
        <v>259596</v>
      </c>
      <c r="H68" s="269">
        <v>0</v>
      </c>
    </row>
    <row r="69" spans="1:8" ht="12.75" hidden="1">
      <c r="A69" s="265"/>
      <c r="B69" s="270" t="s">
        <v>255</v>
      </c>
      <c r="C69" s="271" t="s">
        <v>256</v>
      </c>
      <c r="D69" s="272">
        <v>135759</v>
      </c>
      <c r="E69" s="273">
        <f>G69+H69</f>
        <v>0</v>
      </c>
      <c r="F69" s="301">
        <f t="shared" si="0"/>
        <v>135759</v>
      </c>
      <c r="G69" s="273">
        <v>0</v>
      </c>
      <c r="H69" s="273">
        <v>0</v>
      </c>
    </row>
    <row r="70" spans="1:8" ht="12.75" hidden="1">
      <c r="A70" s="265" t="s">
        <v>66</v>
      </c>
      <c r="B70" s="266"/>
      <c r="C70" s="267" t="s">
        <v>137</v>
      </c>
      <c r="D70" s="268">
        <v>14084344</v>
      </c>
      <c r="E70" s="268">
        <f>E71+E72+E73</f>
        <v>0</v>
      </c>
      <c r="F70" s="301">
        <f t="shared" si="0"/>
        <v>14084344</v>
      </c>
      <c r="G70" s="269">
        <f>F70-H70</f>
        <v>11339197</v>
      </c>
      <c r="H70" s="269">
        <v>2745147</v>
      </c>
    </row>
    <row r="71" spans="1:8" ht="12.75" hidden="1">
      <c r="A71" s="265"/>
      <c r="B71" s="270" t="s">
        <v>141</v>
      </c>
      <c r="C71" s="271" t="s">
        <v>142</v>
      </c>
      <c r="D71" s="272">
        <v>5229937</v>
      </c>
      <c r="E71" s="273">
        <f>G71+H71</f>
        <v>0</v>
      </c>
      <c r="F71" s="301">
        <f t="shared" si="0"/>
        <v>5229937</v>
      </c>
      <c r="G71" s="273">
        <v>0</v>
      </c>
      <c r="H71" s="273">
        <v>0</v>
      </c>
    </row>
    <row r="72" spans="1:8" ht="12.75" hidden="1">
      <c r="A72" s="265"/>
      <c r="B72" s="270" t="s">
        <v>143</v>
      </c>
      <c r="C72" s="271" t="s">
        <v>144</v>
      </c>
      <c r="D72" s="272">
        <v>5027517</v>
      </c>
      <c r="E72" s="273">
        <f>G72+H72</f>
        <v>0</v>
      </c>
      <c r="F72" s="301">
        <f t="shared" si="0"/>
        <v>5027517</v>
      </c>
      <c r="G72" s="273">
        <v>0</v>
      </c>
      <c r="H72" s="273">
        <v>0</v>
      </c>
    </row>
    <row r="73" spans="1:8" ht="51" hidden="1">
      <c r="A73" s="265"/>
      <c r="B73" s="270" t="s">
        <v>321</v>
      </c>
      <c r="C73" s="271" t="s">
        <v>360</v>
      </c>
      <c r="D73" s="272">
        <v>481962</v>
      </c>
      <c r="E73" s="273">
        <f>G73+H73</f>
        <v>0</v>
      </c>
      <c r="F73" s="301">
        <f t="shared" si="0"/>
        <v>481962</v>
      </c>
      <c r="G73" s="273">
        <v>0</v>
      </c>
      <c r="H73" s="273">
        <v>0</v>
      </c>
    </row>
    <row r="74" spans="1:8" ht="12.75" hidden="1">
      <c r="A74" s="265" t="s">
        <v>253</v>
      </c>
      <c r="B74" s="266"/>
      <c r="C74" s="267" t="s">
        <v>254</v>
      </c>
      <c r="D74" s="268">
        <v>261596</v>
      </c>
      <c r="E74" s="268">
        <f>E75</f>
        <v>0</v>
      </c>
      <c r="F74" s="301">
        <f aca="true" t="shared" si="3" ref="F74:F137">D74+E74</f>
        <v>261596</v>
      </c>
      <c r="G74" s="269">
        <f>F74-H74</f>
        <v>261596</v>
      </c>
      <c r="H74" s="269">
        <v>0</v>
      </c>
    </row>
    <row r="75" spans="1:8" ht="12.75" hidden="1">
      <c r="A75" s="265"/>
      <c r="B75" s="270" t="s">
        <v>255</v>
      </c>
      <c r="C75" s="271" t="s">
        <v>256</v>
      </c>
      <c r="D75" s="272">
        <v>137759</v>
      </c>
      <c r="E75" s="273">
        <f>G75+H75</f>
        <v>0</v>
      </c>
      <c r="F75" s="301">
        <f t="shared" si="3"/>
        <v>137759</v>
      </c>
      <c r="G75" s="273">
        <v>0</v>
      </c>
      <c r="H75" s="273">
        <v>0</v>
      </c>
    </row>
    <row r="76" spans="1:8" ht="12.75" hidden="1">
      <c r="A76" s="265" t="s">
        <v>265</v>
      </c>
      <c r="B76" s="266"/>
      <c r="C76" s="267" t="s">
        <v>266</v>
      </c>
      <c r="D76" s="268">
        <v>975687</v>
      </c>
      <c r="E76" s="268">
        <f>E77+E78+E79+E80+E81</f>
        <v>0</v>
      </c>
      <c r="F76" s="301">
        <f t="shared" si="3"/>
        <v>975687</v>
      </c>
      <c r="G76" s="269">
        <f>F76-H76</f>
        <v>975687</v>
      </c>
      <c r="H76" s="269">
        <v>0</v>
      </c>
    </row>
    <row r="77" spans="1:8" ht="51" hidden="1">
      <c r="A77" s="265"/>
      <c r="B77" s="270" t="s">
        <v>278</v>
      </c>
      <c r="C77" s="271" t="s">
        <v>279</v>
      </c>
      <c r="D77" s="272">
        <v>14488</v>
      </c>
      <c r="E77" s="273">
        <f>G77+H77</f>
        <v>0</v>
      </c>
      <c r="F77" s="301">
        <f t="shared" si="3"/>
        <v>14488</v>
      </c>
      <c r="G77" s="273">
        <v>0</v>
      </c>
      <c r="H77" s="273">
        <v>0</v>
      </c>
    </row>
    <row r="78" spans="1:8" s="17" customFormat="1" ht="25.5" hidden="1">
      <c r="A78" s="274"/>
      <c r="B78" s="270" t="s">
        <v>282</v>
      </c>
      <c r="C78" s="271" t="s">
        <v>351</v>
      </c>
      <c r="D78" s="272">
        <v>375100</v>
      </c>
      <c r="E78" s="273">
        <f>G78+H78</f>
        <v>0</v>
      </c>
      <c r="F78" s="301">
        <f t="shared" si="3"/>
        <v>375100</v>
      </c>
      <c r="G78" s="273">
        <v>0</v>
      </c>
      <c r="H78" s="273">
        <v>0</v>
      </c>
    </row>
    <row r="79" spans="1:8" s="17" customFormat="1" ht="12.75" hidden="1">
      <c r="A79" s="274"/>
      <c r="B79" s="270" t="s">
        <v>292</v>
      </c>
      <c r="C79" s="271" t="s">
        <v>348</v>
      </c>
      <c r="D79" s="272">
        <v>128640</v>
      </c>
      <c r="E79" s="273">
        <f>G79+H79</f>
        <v>0</v>
      </c>
      <c r="F79" s="301">
        <f t="shared" si="3"/>
        <v>128640</v>
      </c>
      <c r="G79" s="273">
        <v>0</v>
      </c>
      <c r="H79" s="273">
        <v>0</v>
      </c>
    </row>
    <row r="80" spans="1:8" s="17" customFormat="1" ht="12.75" hidden="1">
      <c r="A80" s="274"/>
      <c r="B80" s="270" t="s">
        <v>294</v>
      </c>
      <c r="C80" s="271" t="s">
        <v>295</v>
      </c>
      <c r="D80" s="272">
        <v>376693</v>
      </c>
      <c r="E80" s="273">
        <f>G80+H80</f>
        <v>0</v>
      </c>
      <c r="F80" s="301">
        <f t="shared" si="3"/>
        <v>376693</v>
      </c>
      <c r="G80" s="273">
        <v>0</v>
      </c>
      <c r="H80" s="273">
        <v>0</v>
      </c>
    </row>
    <row r="81" spans="1:8" s="17" customFormat="1" ht="12.75" hidden="1">
      <c r="A81" s="274"/>
      <c r="B81" s="270" t="s">
        <v>352</v>
      </c>
      <c r="C81" s="271" t="s">
        <v>353</v>
      </c>
      <c r="D81" s="272">
        <v>38000</v>
      </c>
      <c r="E81" s="273">
        <f>G81+H81</f>
        <v>0</v>
      </c>
      <c r="F81" s="301">
        <f t="shared" si="3"/>
        <v>38000</v>
      </c>
      <c r="G81" s="273">
        <v>0</v>
      </c>
      <c r="H81" s="273">
        <v>0</v>
      </c>
    </row>
    <row r="82" spans="1:8" ht="12.75" hidden="1">
      <c r="A82" s="265" t="s">
        <v>349</v>
      </c>
      <c r="B82" s="266"/>
      <c r="C82" s="267" t="s">
        <v>350</v>
      </c>
      <c r="D82" s="268">
        <v>5905020</v>
      </c>
      <c r="E82" s="268">
        <f>E83+E84+E87</f>
        <v>0</v>
      </c>
      <c r="F82" s="301">
        <f t="shared" si="3"/>
        <v>5905020</v>
      </c>
      <c r="G82" s="269">
        <f>F82-H82</f>
        <v>5905020</v>
      </c>
      <c r="H82" s="269">
        <v>0</v>
      </c>
    </row>
    <row r="83" spans="1:8" s="17" customFormat="1" ht="12.75" hidden="1">
      <c r="A83" s="274"/>
      <c r="B83" s="270" t="s">
        <v>354</v>
      </c>
      <c r="C83" s="271" t="s">
        <v>347</v>
      </c>
      <c r="D83" s="272">
        <v>4284505</v>
      </c>
      <c r="E83" s="273">
        <f>G83+H83</f>
        <v>0</v>
      </c>
      <c r="F83" s="301">
        <f t="shared" si="3"/>
        <v>4284505</v>
      </c>
      <c r="G83" s="273">
        <v>0</v>
      </c>
      <c r="H83" s="273">
        <v>0</v>
      </c>
    </row>
    <row r="84" spans="1:8" s="17" customFormat="1" ht="38.25" hidden="1">
      <c r="A84" s="274"/>
      <c r="B84" s="270" t="s">
        <v>355</v>
      </c>
      <c r="C84" s="271" t="s">
        <v>268</v>
      </c>
      <c r="D84" s="272">
        <v>1577191</v>
      </c>
      <c r="E84" s="273">
        <f>G84+H84</f>
        <v>0</v>
      </c>
      <c r="F84" s="301">
        <f t="shared" si="3"/>
        <v>1577191</v>
      </c>
      <c r="G84" s="273">
        <v>0</v>
      </c>
      <c r="H84" s="273">
        <v>0</v>
      </c>
    </row>
    <row r="85" spans="1:8" s="17" customFormat="1" ht="51" hidden="1">
      <c r="A85" s="274"/>
      <c r="B85" s="270" t="s">
        <v>278</v>
      </c>
      <c r="C85" s="271" t="s">
        <v>279</v>
      </c>
      <c r="D85" s="272">
        <v>17057</v>
      </c>
      <c r="E85" s="273">
        <f>G85+H85</f>
        <v>0</v>
      </c>
      <c r="F85" s="301">
        <f t="shared" si="3"/>
        <v>17057</v>
      </c>
      <c r="G85" s="273">
        <v>0</v>
      </c>
      <c r="H85" s="273">
        <v>0</v>
      </c>
    </row>
    <row r="86" spans="1:8" s="17" customFormat="1" ht="12.75" hidden="1">
      <c r="A86" s="274"/>
      <c r="B86" s="270" t="s">
        <v>292</v>
      </c>
      <c r="C86" s="271" t="s">
        <v>348</v>
      </c>
      <c r="D86" s="272">
        <v>189035</v>
      </c>
      <c r="E86" s="273">
        <f>G86+H86</f>
        <v>0</v>
      </c>
      <c r="F86" s="301">
        <f t="shared" si="3"/>
        <v>189035</v>
      </c>
      <c r="G86" s="273">
        <v>0</v>
      </c>
      <c r="H86" s="273">
        <v>0</v>
      </c>
    </row>
    <row r="87" spans="1:8" s="17" customFormat="1" ht="12.75" hidden="1">
      <c r="A87" s="274"/>
      <c r="B87" s="270" t="s">
        <v>356</v>
      </c>
      <c r="C87" s="271" t="s">
        <v>357</v>
      </c>
      <c r="D87" s="272">
        <v>0</v>
      </c>
      <c r="E87" s="273">
        <f>G87+H87</f>
        <v>0</v>
      </c>
      <c r="F87" s="301">
        <f t="shared" si="3"/>
        <v>0</v>
      </c>
      <c r="G87" s="273">
        <v>0</v>
      </c>
      <c r="H87" s="273">
        <v>0</v>
      </c>
    </row>
    <row r="88" spans="1:8" ht="12.75" hidden="1">
      <c r="A88" s="265" t="s">
        <v>62</v>
      </c>
      <c r="B88" s="266"/>
      <c r="C88" s="267" t="s">
        <v>210</v>
      </c>
      <c r="D88" s="268">
        <v>436639</v>
      </c>
      <c r="E88" s="268">
        <f>E90+E91</f>
        <v>0</v>
      </c>
      <c r="F88" s="301">
        <f t="shared" si="3"/>
        <v>436639</v>
      </c>
      <c r="G88" s="269">
        <f>F88-H88</f>
        <v>347639</v>
      </c>
      <c r="H88" s="269">
        <v>89000</v>
      </c>
    </row>
    <row r="89" spans="1:8" s="17" customFormat="1" ht="12.75" hidden="1">
      <c r="A89" s="274"/>
      <c r="B89" s="270" t="s">
        <v>346</v>
      </c>
      <c r="C89" s="271" t="s">
        <v>347</v>
      </c>
      <c r="D89" s="272">
        <v>3049027</v>
      </c>
      <c r="E89" s="273">
        <f>G89+H89</f>
        <v>0</v>
      </c>
      <c r="F89" s="301">
        <f t="shared" si="3"/>
        <v>3049027</v>
      </c>
      <c r="G89" s="273">
        <v>0</v>
      </c>
      <c r="H89" s="273">
        <v>0</v>
      </c>
    </row>
    <row r="90" spans="1:8" s="17" customFormat="1" ht="12.75" hidden="1">
      <c r="A90" s="274"/>
      <c r="B90" s="270" t="s">
        <v>63</v>
      </c>
      <c r="C90" s="271" t="s">
        <v>211</v>
      </c>
      <c r="D90" s="272">
        <v>97063</v>
      </c>
      <c r="E90" s="273">
        <f>G90+H90</f>
        <v>0</v>
      </c>
      <c r="F90" s="301">
        <f t="shared" si="3"/>
        <v>97063</v>
      </c>
      <c r="G90" s="273">
        <v>0</v>
      </c>
      <c r="H90" s="273">
        <v>0</v>
      </c>
    </row>
    <row r="91" spans="1:8" s="17" customFormat="1" ht="12.75" hidden="1">
      <c r="A91" s="274"/>
      <c r="B91" s="270" t="s">
        <v>220</v>
      </c>
      <c r="C91" s="271" t="s">
        <v>221</v>
      </c>
      <c r="D91" s="272">
        <v>653349</v>
      </c>
      <c r="E91" s="273">
        <f>G91+H91</f>
        <v>0</v>
      </c>
      <c r="F91" s="301">
        <f t="shared" si="3"/>
        <v>653349</v>
      </c>
      <c r="G91" s="273">
        <v>0</v>
      </c>
      <c r="H91" s="273">
        <v>0</v>
      </c>
    </row>
    <row r="92" spans="1:8" s="17" customFormat="1" ht="12.75" hidden="1">
      <c r="A92" s="274"/>
      <c r="B92" s="270" t="s">
        <v>141</v>
      </c>
      <c r="C92" s="271" t="s">
        <v>142</v>
      </c>
      <c r="D92" s="272">
        <v>5236039</v>
      </c>
      <c r="E92" s="273">
        <v>0</v>
      </c>
      <c r="F92" s="301">
        <f t="shared" si="3"/>
        <v>5236039</v>
      </c>
      <c r="G92" s="273">
        <v>620</v>
      </c>
      <c r="H92" s="273">
        <v>0</v>
      </c>
    </row>
    <row r="93" spans="1:8" s="17" customFormat="1" ht="12.75" hidden="1">
      <c r="A93" s="274"/>
      <c r="B93" s="270" t="s">
        <v>257</v>
      </c>
      <c r="C93" s="271" t="s">
        <v>258</v>
      </c>
      <c r="D93" s="272">
        <v>273570</v>
      </c>
      <c r="E93" s="273">
        <v>0</v>
      </c>
      <c r="F93" s="301">
        <f t="shared" si="3"/>
        <v>273570</v>
      </c>
      <c r="G93" s="273">
        <v>850</v>
      </c>
      <c r="H93" s="273">
        <v>0</v>
      </c>
    </row>
    <row r="94" spans="1:8" s="17" customFormat="1" ht="12.75" hidden="1">
      <c r="A94" s="274"/>
      <c r="B94" s="270" t="s">
        <v>67</v>
      </c>
      <c r="C94" s="271" t="s">
        <v>217</v>
      </c>
      <c r="D94" s="272">
        <v>739768</v>
      </c>
      <c r="E94" s="273">
        <v>0</v>
      </c>
      <c r="F94" s="301">
        <f t="shared" si="3"/>
        <v>739768</v>
      </c>
      <c r="G94" s="273">
        <v>5725</v>
      </c>
      <c r="H94" s="273">
        <v>0</v>
      </c>
    </row>
    <row r="95" spans="1:8" s="17" customFormat="1" ht="12.75" hidden="1">
      <c r="A95" s="274"/>
      <c r="B95" s="270" t="s">
        <v>143</v>
      </c>
      <c r="C95" s="271" t="s">
        <v>144</v>
      </c>
      <c r="D95" s="272">
        <v>3560976</v>
      </c>
      <c r="E95" s="273">
        <v>0</v>
      </c>
      <c r="F95" s="301">
        <f t="shared" si="3"/>
        <v>3560976</v>
      </c>
      <c r="G95" s="273">
        <v>22100</v>
      </c>
      <c r="H95" s="273">
        <v>0</v>
      </c>
    </row>
    <row r="96" spans="1:8" s="17" customFormat="1" ht="51" hidden="1">
      <c r="A96" s="274"/>
      <c r="B96" s="270" t="s">
        <v>344</v>
      </c>
      <c r="C96" s="271" t="s">
        <v>345</v>
      </c>
      <c r="D96" s="272">
        <v>69586</v>
      </c>
      <c r="E96" s="273">
        <v>0</v>
      </c>
      <c r="F96" s="301">
        <f t="shared" si="3"/>
        <v>69586</v>
      </c>
      <c r="G96" s="273">
        <v>4110</v>
      </c>
      <c r="H96" s="273">
        <v>0</v>
      </c>
    </row>
    <row r="97" spans="1:8" ht="12.75" hidden="1">
      <c r="A97" s="265" t="s">
        <v>265</v>
      </c>
      <c r="B97" s="266"/>
      <c r="C97" s="267" t="s">
        <v>266</v>
      </c>
      <c r="D97" s="268">
        <v>4969141</v>
      </c>
      <c r="E97" s="268">
        <f>E98+E99</f>
        <v>0</v>
      </c>
      <c r="F97" s="301">
        <f t="shared" si="3"/>
        <v>4969141</v>
      </c>
      <c r="G97" s="269">
        <f>F97-H97</f>
        <v>4969141</v>
      </c>
      <c r="H97" s="269">
        <v>0</v>
      </c>
    </row>
    <row r="98" spans="1:8" s="17" customFormat="1" ht="51" hidden="1">
      <c r="A98" s="274"/>
      <c r="B98" s="270" t="s">
        <v>278</v>
      </c>
      <c r="C98" s="271" t="s">
        <v>289</v>
      </c>
      <c r="D98" s="272">
        <v>12671</v>
      </c>
      <c r="E98" s="273">
        <v>0</v>
      </c>
      <c r="F98" s="301">
        <f t="shared" si="3"/>
        <v>12671</v>
      </c>
      <c r="G98" s="273">
        <v>610</v>
      </c>
      <c r="H98" s="273">
        <v>0</v>
      </c>
    </row>
    <row r="99" spans="1:8" s="17" customFormat="1" ht="12.75" hidden="1">
      <c r="A99" s="274"/>
      <c r="B99" s="270" t="s">
        <v>292</v>
      </c>
      <c r="C99" s="271" t="s">
        <v>293</v>
      </c>
      <c r="D99" s="272">
        <v>121000</v>
      </c>
      <c r="E99" s="273">
        <v>0</v>
      </c>
      <c r="F99" s="301">
        <f t="shared" si="3"/>
        <v>121000</v>
      </c>
      <c r="G99" s="273">
        <v>4774</v>
      </c>
      <c r="H99" s="273">
        <v>0</v>
      </c>
    </row>
    <row r="100" spans="1:8" ht="12.75" hidden="1">
      <c r="A100" s="265" t="s">
        <v>269</v>
      </c>
      <c r="B100" s="266"/>
      <c r="C100" s="267" t="s">
        <v>252</v>
      </c>
      <c r="D100" s="268">
        <v>315276</v>
      </c>
      <c r="E100" s="268">
        <f>E101</f>
        <v>0</v>
      </c>
      <c r="F100" s="301">
        <f t="shared" si="3"/>
        <v>315276</v>
      </c>
      <c r="G100" s="269">
        <f>F100-H100</f>
        <v>315276</v>
      </c>
      <c r="H100" s="269">
        <v>0</v>
      </c>
    </row>
    <row r="101" spans="1:8" s="17" customFormat="1" ht="12.75" hidden="1">
      <c r="A101" s="274"/>
      <c r="B101" s="270" t="s">
        <v>280</v>
      </c>
      <c r="C101" s="271" t="s">
        <v>281</v>
      </c>
      <c r="D101" s="272">
        <v>50200</v>
      </c>
      <c r="E101" s="273">
        <v>0</v>
      </c>
      <c r="F101" s="301">
        <f t="shared" si="3"/>
        <v>50200</v>
      </c>
      <c r="G101" s="273">
        <v>1048</v>
      </c>
      <c r="H101" s="273">
        <v>0</v>
      </c>
    </row>
    <row r="102" spans="1:8" ht="12.75" hidden="1">
      <c r="A102" s="265" t="s">
        <v>218</v>
      </c>
      <c r="B102" s="266"/>
      <c r="C102" s="267" t="s">
        <v>219</v>
      </c>
      <c r="D102" s="268">
        <v>1020791</v>
      </c>
      <c r="E102" s="269">
        <f>E103</f>
        <v>0</v>
      </c>
      <c r="F102" s="301">
        <f t="shared" si="3"/>
        <v>1020791</v>
      </c>
      <c r="G102" s="269">
        <f>F102-H102</f>
        <v>625560</v>
      </c>
      <c r="H102" s="269">
        <v>395231</v>
      </c>
    </row>
    <row r="103" spans="1:8" s="17" customFormat="1" ht="12.75" hidden="1">
      <c r="A103" s="274"/>
      <c r="B103" s="270" t="s">
        <v>220</v>
      </c>
      <c r="C103" s="271" t="s">
        <v>221</v>
      </c>
      <c r="D103" s="272">
        <v>589900</v>
      </c>
      <c r="E103" s="273">
        <f>G103+H103</f>
        <v>0</v>
      </c>
      <c r="F103" s="301">
        <f t="shared" si="3"/>
        <v>589900</v>
      </c>
      <c r="G103" s="273">
        <v>0</v>
      </c>
      <c r="H103" s="273">
        <v>0</v>
      </c>
    </row>
    <row r="104" spans="1:8" ht="12.75" hidden="1">
      <c r="A104" s="265" t="s">
        <v>259</v>
      </c>
      <c r="B104" s="266"/>
      <c r="C104" s="267" t="s">
        <v>260</v>
      </c>
      <c r="D104" s="268">
        <v>470184</v>
      </c>
      <c r="E104" s="268">
        <f>E105</f>
        <v>0</v>
      </c>
      <c r="F104" s="301">
        <f t="shared" si="3"/>
        <v>470184</v>
      </c>
      <c r="G104" s="269">
        <f>F104-H104</f>
        <v>370184</v>
      </c>
      <c r="H104" s="269">
        <v>100000</v>
      </c>
    </row>
    <row r="105" spans="1:8" s="17" customFormat="1" ht="12.75" hidden="1">
      <c r="A105" s="274"/>
      <c r="B105" s="270" t="s">
        <v>308</v>
      </c>
      <c r="C105" s="271" t="s">
        <v>309</v>
      </c>
      <c r="D105" s="272">
        <v>56624</v>
      </c>
      <c r="E105" s="273">
        <f>G105+H105</f>
        <v>0</v>
      </c>
      <c r="F105" s="301">
        <f t="shared" si="3"/>
        <v>56624</v>
      </c>
      <c r="G105" s="273">
        <v>0</v>
      </c>
      <c r="H105" s="273">
        <v>0</v>
      </c>
    </row>
    <row r="106" spans="1:8" ht="25.5" hidden="1">
      <c r="A106" s="265" t="s">
        <v>300</v>
      </c>
      <c r="B106" s="266"/>
      <c r="C106" s="267" t="s">
        <v>303</v>
      </c>
      <c r="D106" s="268">
        <v>67407</v>
      </c>
      <c r="E106" s="268">
        <f>E107</f>
        <v>0</v>
      </c>
      <c r="F106" s="301">
        <f t="shared" si="3"/>
        <v>67407</v>
      </c>
      <c r="G106" s="269">
        <f>F106-H106</f>
        <v>67407</v>
      </c>
      <c r="H106" s="269">
        <v>0</v>
      </c>
    </row>
    <row r="107" spans="1:8" s="17" customFormat="1" ht="12.75" hidden="1">
      <c r="A107" s="274"/>
      <c r="B107" s="270" t="s">
        <v>319</v>
      </c>
      <c r="C107" s="271" t="s">
        <v>320</v>
      </c>
      <c r="D107" s="272">
        <v>10642</v>
      </c>
      <c r="E107" s="273">
        <v>0</v>
      </c>
      <c r="F107" s="301">
        <f t="shared" si="3"/>
        <v>10642</v>
      </c>
      <c r="G107" s="273">
        <v>0</v>
      </c>
      <c r="H107" s="273">
        <v>0</v>
      </c>
    </row>
    <row r="108" spans="1:8" ht="12.75" hidden="1">
      <c r="A108" s="265" t="s">
        <v>66</v>
      </c>
      <c r="B108" s="266"/>
      <c r="C108" s="267" t="s">
        <v>137</v>
      </c>
      <c r="D108" s="268">
        <v>13997561</v>
      </c>
      <c r="E108" s="268">
        <f>E109+E110+E111</f>
        <v>0</v>
      </c>
      <c r="F108" s="301">
        <f t="shared" si="3"/>
        <v>13997561</v>
      </c>
      <c r="G108" s="269">
        <f>F108-H108</f>
        <v>11312414</v>
      </c>
      <c r="H108" s="269">
        <v>2685147</v>
      </c>
    </row>
    <row r="109" spans="1:8" s="17" customFormat="1" ht="12.75" hidden="1">
      <c r="A109" s="274"/>
      <c r="B109" s="270" t="s">
        <v>272</v>
      </c>
      <c r="C109" s="271" t="s">
        <v>273</v>
      </c>
      <c r="D109" s="272">
        <v>1462232</v>
      </c>
      <c r="E109" s="273">
        <f>G109+H109</f>
        <v>0</v>
      </c>
      <c r="F109" s="301">
        <f t="shared" si="3"/>
        <v>1462232</v>
      </c>
      <c r="G109" s="273">
        <v>0</v>
      </c>
      <c r="H109" s="273">
        <v>0</v>
      </c>
    </row>
    <row r="110" spans="1:8" s="17" customFormat="1" ht="12.75" hidden="1">
      <c r="A110" s="274"/>
      <c r="B110" s="270" t="s">
        <v>67</v>
      </c>
      <c r="C110" s="271" t="s">
        <v>217</v>
      </c>
      <c r="D110" s="272">
        <v>900735</v>
      </c>
      <c r="E110" s="273">
        <f>G110+H110</f>
        <v>0</v>
      </c>
      <c r="F110" s="301">
        <f t="shared" si="3"/>
        <v>900735</v>
      </c>
      <c r="G110" s="273">
        <v>0</v>
      </c>
      <c r="H110" s="273">
        <v>0</v>
      </c>
    </row>
    <row r="111" spans="1:8" s="17" customFormat="1" ht="51" hidden="1">
      <c r="A111" s="274"/>
      <c r="B111" s="270" t="s">
        <v>344</v>
      </c>
      <c r="C111" s="271" t="s">
        <v>345</v>
      </c>
      <c r="D111" s="272">
        <v>91697</v>
      </c>
      <c r="E111" s="273">
        <f>G111+H111</f>
        <v>0</v>
      </c>
      <c r="F111" s="301">
        <f t="shared" si="3"/>
        <v>91697</v>
      </c>
      <c r="G111" s="273">
        <v>0</v>
      </c>
      <c r="H111" s="273">
        <v>0</v>
      </c>
    </row>
    <row r="112" spans="1:8" ht="18" customHeight="1" hidden="1">
      <c r="A112" s="265" t="s">
        <v>223</v>
      </c>
      <c r="B112" s="266"/>
      <c r="C112" s="267" t="s">
        <v>318</v>
      </c>
      <c r="D112" s="268">
        <v>245990</v>
      </c>
      <c r="E112" s="268">
        <f>E113</f>
        <v>0</v>
      </c>
      <c r="F112" s="301">
        <f t="shared" si="3"/>
        <v>245990</v>
      </c>
      <c r="G112" s="269">
        <f>F112-H112</f>
        <v>245990</v>
      </c>
      <c r="H112" s="269">
        <v>0</v>
      </c>
    </row>
    <row r="113" spans="1:8" s="17" customFormat="1" ht="12.75" hidden="1">
      <c r="A113" s="274"/>
      <c r="B113" s="270" t="s">
        <v>313</v>
      </c>
      <c r="C113" s="271" t="s">
        <v>314</v>
      </c>
      <c r="D113" s="272">
        <v>85990</v>
      </c>
      <c r="E113" s="273">
        <f>G113+H113</f>
        <v>0</v>
      </c>
      <c r="F113" s="301">
        <f t="shared" si="3"/>
        <v>85990</v>
      </c>
      <c r="G113" s="273">
        <v>0</v>
      </c>
      <c r="H113" s="273">
        <v>0</v>
      </c>
    </row>
    <row r="114" spans="1:8" ht="12.75" hidden="1">
      <c r="A114" s="265" t="s">
        <v>253</v>
      </c>
      <c r="B114" s="266"/>
      <c r="C114" s="267" t="s">
        <v>254</v>
      </c>
      <c r="D114" s="268">
        <v>144781</v>
      </c>
      <c r="E114" s="268">
        <f>E115</f>
        <v>0</v>
      </c>
      <c r="F114" s="301">
        <f t="shared" si="3"/>
        <v>144781</v>
      </c>
      <c r="G114" s="269">
        <f>F114-H114</f>
        <v>144781</v>
      </c>
      <c r="H114" s="269">
        <v>0</v>
      </c>
    </row>
    <row r="115" spans="1:8" s="17" customFormat="1" ht="12.75" hidden="1">
      <c r="A115" s="274"/>
      <c r="B115" s="270" t="s">
        <v>255</v>
      </c>
      <c r="C115" s="271" t="s">
        <v>256</v>
      </c>
      <c r="D115" s="272">
        <v>62569</v>
      </c>
      <c r="E115" s="273">
        <v>0</v>
      </c>
      <c r="F115" s="301">
        <f t="shared" si="3"/>
        <v>62569</v>
      </c>
      <c r="G115" s="273">
        <v>-16000</v>
      </c>
      <c r="H115" s="273">
        <v>0</v>
      </c>
    </row>
    <row r="116" spans="1:8" ht="12.75" hidden="1">
      <c r="A116" s="265" t="s">
        <v>29</v>
      </c>
      <c r="B116" s="266"/>
      <c r="C116" s="267" t="s">
        <v>204</v>
      </c>
      <c r="D116" s="268"/>
      <c r="E116" s="268"/>
      <c r="F116" s="301">
        <f t="shared" si="3"/>
        <v>0</v>
      </c>
      <c r="G116" s="269"/>
      <c r="H116" s="269"/>
    </row>
    <row r="117" spans="1:8" ht="12.75" hidden="1">
      <c r="A117" s="274"/>
      <c r="B117" s="270" t="s">
        <v>30</v>
      </c>
      <c r="C117" s="271" t="s">
        <v>205</v>
      </c>
      <c r="D117" s="272"/>
      <c r="E117" s="273"/>
      <c r="F117" s="301">
        <f t="shared" si="3"/>
        <v>0</v>
      </c>
      <c r="G117" s="273"/>
      <c r="H117" s="273"/>
    </row>
    <row r="118" spans="1:8" ht="12.75" hidden="1">
      <c r="A118" s="265" t="s">
        <v>66</v>
      </c>
      <c r="B118" s="266"/>
      <c r="C118" s="267" t="s">
        <v>137</v>
      </c>
      <c r="D118" s="268"/>
      <c r="E118" s="268"/>
      <c r="F118" s="301">
        <f t="shared" si="3"/>
        <v>0</v>
      </c>
      <c r="G118" s="269"/>
      <c r="H118" s="269"/>
    </row>
    <row r="119" spans="1:8" s="17" customFormat="1" ht="12.75" hidden="1">
      <c r="A119" s="274"/>
      <c r="B119" s="270" t="s">
        <v>141</v>
      </c>
      <c r="C119" s="271" t="s">
        <v>142</v>
      </c>
      <c r="D119" s="272"/>
      <c r="E119" s="273"/>
      <c r="F119" s="301">
        <f t="shared" si="3"/>
        <v>0</v>
      </c>
      <c r="G119" s="273"/>
      <c r="H119" s="273"/>
    </row>
    <row r="120" spans="1:8" s="17" customFormat="1" ht="54" customHeight="1" hidden="1">
      <c r="A120" s="274"/>
      <c r="B120" s="270" t="s">
        <v>321</v>
      </c>
      <c r="C120" s="275" t="s">
        <v>322</v>
      </c>
      <c r="D120" s="272"/>
      <c r="E120" s="273"/>
      <c r="F120" s="301">
        <f t="shared" si="3"/>
        <v>0</v>
      </c>
      <c r="G120" s="273"/>
      <c r="H120" s="273"/>
    </row>
    <row r="121" spans="1:8" ht="12.75" hidden="1">
      <c r="A121" s="265" t="s">
        <v>265</v>
      </c>
      <c r="B121" s="266"/>
      <c r="C121" s="267" t="s">
        <v>266</v>
      </c>
      <c r="D121" s="268"/>
      <c r="E121" s="268"/>
      <c r="F121" s="301">
        <f t="shared" si="3"/>
        <v>0</v>
      </c>
      <c r="G121" s="269"/>
      <c r="H121" s="269"/>
    </row>
    <row r="122" spans="1:8" ht="51" hidden="1">
      <c r="A122" s="274"/>
      <c r="B122" s="270" t="s">
        <v>278</v>
      </c>
      <c r="C122" s="276" t="s">
        <v>289</v>
      </c>
      <c r="D122" s="272"/>
      <c r="E122" s="273"/>
      <c r="F122" s="301">
        <f t="shared" si="3"/>
        <v>0</v>
      </c>
      <c r="G122" s="273"/>
      <c r="H122" s="273"/>
    </row>
    <row r="123" spans="1:8" ht="21" customHeight="1" hidden="1">
      <c r="A123" s="265" t="s">
        <v>214</v>
      </c>
      <c r="B123" s="266"/>
      <c r="C123" s="267" t="s">
        <v>215</v>
      </c>
      <c r="D123" s="268"/>
      <c r="E123" s="273"/>
      <c r="F123" s="301">
        <f t="shared" si="3"/>
        <v>0</v>
      </c>
      <c r="G123" s="269"/>
      <c r="H123" s="269"/>
    </row>
    <row r="124" spans="1:8" s="17" customFormat="1" ht="12.75" hidden="1">
      <c r="A124" s="274"/>
      <c r="B124" s="270" t="s">
        <v>263</v>
      </c>
      <c r="C124" s="271" t="s">
        <v>264</v>
      </c>
      <c r="D124" s="272"/>
      <c r="E124" s="273"/>
      <c r="F124" s="301">
        <f t="shared" si="3"/>
        <v>0</v>
      </c>
      <c r="G124" s="273"/>
      <c r="H124" s="273"/>
    </row>
    <row r="125" spans="1:8" s="17" customFormat="1" ht="12.75" hidden="1">
      <c r="A125" s="274"/>
      <c r="B125" s="270" t="s">
        <v>292</v>
      </c>
      <c r="C125" s="271" t="s">
        <v>293</v>
      </c>
      <c r="D125" s="272"/>
      <c r="E125" s="273"/>
      <c r="F125" s="301">
        <f t="shared" si="3"/>
        <v>0</v>
      </c>
      <c r="G125" s="273"/>
      <c r="H125" s="273"/>
    </row>
    <row r="126" spans="1:8" ht="12.75" hidden="1">
      <c r="A126" s="265" t="s">
        <v>259</v>
      </c>
      <c r="B126" s="266"/>
      <c r="C126" s="267" t="s">
        <v>260</v>
      </c>
      <c r="D126" s="268"/>
      <c r="E126" s="273"/>
      <c r="F126" s="301">
        <f t="shared" si="3"/>
        <v>0</v>
      </c>
      <c r="G126" s="269"/>
      <c r="H126" s="269"/>
    </row>
    <row r="127" spans="1:8" s="17" customFormat="1" ht="12.75" hidden="1">
      <c r="A127" s="274"/>
      <c r="B127" s="270" t="s">
        <v>308</v>
      </c>
      <c r="C127" s="271" t="s">
        <v>309</v>
      </c>
      <c r="D127" s="272"/>
      <c r="E127" s="273"/>
      <c r="F127" s="301">
        <f t="shared" si="3"/>
        <v>0</v>
      </c>
      <c r="G127" s="273"/>
      <c r="H127" s="273"/>
    </row>
    <row r="128" spans="1:8" s="17" customFormat="1" ht="12.75" hidden="1">
      <c r="A128" s="274"/>
      <c r="B128" s="270" t="s">
        <v>294</v>
      </c>
      <c r="C128" s="271" t="s">
        <v>295</v>
      </c>
      <c r="D128" s="272"/>
      <c r="E128" s="273"/>
      <c r="F128" s="301">
        <f t="shared" si="3"/>
        <v>0</v>
      </c>
      <c r="G128" s="273"/>
      <c r="H128" s="273"/>
    </row>
    <row r="129" spans="1:8" ht="12.75" hidden="1">
      <c r="A129" s="265" t="s">
        <v>223</v>
      </c>
      <c r="B129" s="266"/>
      <c r="C129" s="267" t="s">
        <v>318</v>
      </c>
      <c r="D129" s="268"/>
      <c r="E129" s="273"/>
      <c r="F129" s="301">
        <f t="shared" si="3"/>
        <v>0</v>
      </c>
      <c r="G129" s="269"/>
      <c r="H129" s="269"/>
    </row>
    <row r="130" spans="1:8" s="17" customFormat="1" ht="12.75" hidden="1">
      <c r="A130" s="274"/>
      <c r="B130" s="270" t="s">
        <v>313</v>
      </c>
      <c r="C130" s="271" t="s">
        <v>314</v>
      </c>
      <c r="D130" s="272"/>
      <c r="E130" s="273"/>
      <c r="F130" s="301">
        <f t="shared" si="3"/>
        <v>0</v>
      </c>
      <c r="G130" s="273"/>
      <c r="H130" s="273"/>
    </row>
    <row r="131" spans="1:8" s="17" customFormat="1" ht="12.75" hidden="1">
      <c r="A131" s="274"/>
      <c r="B131" s="270" t="s">
        <v>310</v>
      </c>
      <c r="C131" s="271" t="s">
        <v>199</v>
      </c>
      <c r="D131" s="272"/>
      <c r="E131" s="273"/>
      <c r="F131" s="301">
        <f t="shared" si="3"/>
        <v>0</v>
      </c>
      <c r="G131" s="273"/>
      <c r="H131" s="273"/>
    </row>
    <row r="132" spans="1:8" ht="12.75" hidden="1">
      <c r="A132" s="265" t="s">
        <v>218</v>
      </c>
      <c r="B132" s="266"/>
      <c r="C132" s="267" t="s">
        <v>219</v>
      </c>
      <c r="D132" s="268">
        <v>644860</v>
      </c>
      <c r="E132" s="269">
        <f>E133</f>
        <v>0</v>
      </c>
      <c r="F132" s="301">
        <f t="shared" si="3"/>
        <v>644860</v>
      </c>
      <c r="G132" s="269">
        <f>F132-H132</f>
        <v>565360</v>
      </c>
      <c r="H132" s="269">
        <v>79500</v>
      </c>
    </row>
    <row r="133" spans="1:8" s="17" customFormat="1" ht="12.75" hidden="1">
      <c r="A133" s="274"/>
      <c r="B133" s="270" t="s">
        <v>222</v>
      </c>
      <c r="C133" s="271" t="s">
        <v>199</v>
      </c>
      <c r="D133" s="272">
        <v>52200</v>
      </c>
      <c r="E133" s="273">
        <f>G133+H133</f>
        <v>0</v>
      </c>
      <c r="F133" s="301">
        <f t="shared" si="3"/>
        <v>52200</v>
      </c>
      <c r="G133" s="273">
        <v>0</v>
      </c>
      <c r="H133" s="273">
        <v>0</v>
      </c>
    </row>
    <row r="134" spans="1:8" s="17" customFormat="1" ht="12.75" hidden="1">
      <c r="A134" s="274"/>
      <c r="B134" s="270" t="s">
        <v>143</v>
      </c>
      <c r="C134" s="271" t="s">
        <v>144</v>
      </c>
      <c r="D134" s="272"/>
      <c r="E134" s="273"/>
      <c r="F134" s="301">
        <f t="shared" si="3"/>
        <v>0</v>
      </c>
      <c r="G134" s="273"/>
      <c r="H134" s="273"/>
    </row>
    <row r="135" spans="1:8" s="17" customFormat="1" ht="12.75" hidden="1">
      <c r="A135" s="274"/>
      <c r="B135" s="270" t="s">
        <v>67</v>
      </c>
      <c r="C135" s="271" t="s">
        <v>217</v>
      </c>
      <c r="D135" s="272"/>
      <c r="E135" s="273"/>
      <c r="F135" s="301">
        <f t="shared" si="3"/>
        <v>0</v>
      </c>
      <c r="G135" s="273"/>
      <c r="H135" s="273"/>
    </row>
    <row r="136" spans="1:8" s="17" customFormat="1" ht="12.75" hidden="1">
      <c r="A136" s="274"/>
      <c r="B136" s="270" t="s">
        <v>296</v>
      </c>
      <c r="C136" s="271" t="s">
        <v>297</v>
      </c>
      <c r="D136" s="272"/>
      <c r="E136" s="273"/>
      <c r="F136" s="301">
        <f t="shared" si="3"/>
        <v>0</v>
      </c>
      <c r="G136" s="273"/>
      <c r="H136" s="273"/>
    </row>
    <row r="137" spans="1:8" s="17" customFormat="1" ht="12.75" hidden="1">
      <c r="A137" s="274"/>
      <c r="B137" s="270" t="s">
        <v>257</v>
      </c>
      <c r="C137" s="271" t="s">
        <v>258</v>
      </c>
      <c r="D137" s="272"/>
      <c r="E137" s="273"/>
      <c r="F137" s="301">
        <f t="shared" si="3"/>
        <v>0</v>
      </c>
      <c r="G137" s="273"/>
      <c r="H137" s="273"/>
    </row>
    <row r="138" spans="1:8" s="17" customFormat="1" ht="12.75" hidden="1">
      <c r="A138" s="274"/>
      <c r="B138" s="270" t="s">
        <v>274</v>
      </c>
      <c r="C138" s="271" t="s">
        <v>275</v>
      </c>
      <c r="D138" s="272"/>
      <c r="E138" s="273"/>
      <c r="F138" s="301">
        <f aca="true" t="shared" si="4" ref="F138:F201">D138+E138</f>
        <v>0</v>
      </c>
      <c r="G138" s="273"/>
      <c r="H138" s="273"/>
    </row>
    <row r="139" spans="1:8" ht="12.75" hidden="1">
      <c r="A139" s="265" t="s">
        <v>265</v>
      </c>
      <c r="B139" s="266"/>
      <c r="C139" s="267" t="s">
        <v>266</v>
      </c>
      <c r="D139" s="268"/>
      <c r="E139" s="273"/>
      <c r="F139" s="301">
        <f t="shared" si="4"/>
        <v>0</v>
      </c>
      <c r="G139" s="269"/>
      <c r="H139" s="269"/>
    </row>
    <row r="140" spans="1:8" s="17" customFormat="1" ht="12.75" hidden="1">
      <c r="A140" s="274"/>
      <c r="B140" s="270" t="s">
        <v>316</v>
      </c>
      <c r="C140" s="271" t="s">
        <v>317</v>
      </c>
      <c r="D140" s="272"/>
      <c r="E140" s="273"/>
      <c r="F140" s="301">
        <f t="shared" si="4"/>
        <v>0</v>
      </c>
      <c r="G140" s="273"/>
      <c r="H140" s="273"/>
    </row>
    <row r="141" spans="1:8" ht="51" hidden="1">
      <c r="A141" s="265"/>
      <c r="B141" s="270" t="s">
        <v>278</v>
      </c>
      <c r="C141" s="271" t="s">
        <v>315</v>
      </c>
      <c r="D141" s="272"/>
      <c r="E141" s="273"/>
      <c r="F141" s="301">
        <f t="shared" si="4"/>
        <v>0</v>
      </c>
      <c r="G141" s="273"/>
      <c r="H141" s="273"/>
    </row>
    <row r="142" spans="1:8" s="17" customFormat="1" ht="12.75" hidden="1">
      <c r="A142" s="274"/>
      <c r="B142" s="270" t="s">
        <v>292</v>
      </c>
      <c r="C142" s="271" t="s">
        <v>293</v>
      </c>
      <c r="D142" s="272"/>
      <c r="E142" s="273"/>
      <c r="F142" s="301">
        <f t="shared" si="4"/>
        <v>0</v>
      </c>
      <c r="G142" s="273"/>
      <c r="H142" s="273"/>
    </row>
    <row r="143" spans="1:8" ht="12.75" hidden="1">
      <c r="A143" s="265"/>
      <c r="B143" s="270" t="s">
        <v>63</v>
      </c>
      <c r="C143" s="271" t="s">
        <v>211</v>
      </c>
      <c r="D143" s="272"/>
      <c r="E143" s="273"/>
      <c r="F143" s="301">
        <f t="shared" si="4"/>
        <v>0</v>
      </c>
      <c r="G143" s="273"/>
      <c r="H143" s="273"/>
    </row>
    <row r="144" spans="1:8" ht="12" customHeight="1" hidden="1">
      <c r="A144" s="265" t="s">
        <v>54</v>
      </c>
      <c r="B144" s="266"/>
      <c r="C144" s="267" t="s">
        <v>82</v>
      </c>
      <c r="D144" s="268"/>
      <c r="E144" s="273"/>
      <c r="F144" s="301">
        <f t="shared" si="4"/>
        <v>0</v>
      </c>
      <c r="G144" s="269"/>
      <c r="H144" s="269"/>
    </row>
    <row r="145" spans="1:8" s="17" customFormat="1" ht="12.75" hidden="1">
      <c r="A145" s="274"/>
      <c r="B145" s="270" t="s">
        <v>198</v>
      </c>
      <c r="C145" s="271" t="s">
        <v>199</v>
      </c>
      <c r="D145" s="272"/>
      <c r="E145" s="273"/>
      <c r="F145" s="301">
        <f t="shared" si="4"/>
        <v>0</v>
      </c>
      <c r="G145" s="273"/>
      <c r="H145" s="273"/>
    </row>
    <row r="146" spans="1:8" ht="12.75" hidden="1">
      <c r="A146" s="265" t="s">
        <v>200</v>
      </c>
      <c r="B146" s="266"/>
      <c r="C146" s="267" t="s">
        <v>298</v>
      </c>
      <c r="D146" s="268"/>
      <c r="E146" s="273"/>
      <c r="F146" s="301">
        <f t="shared" si="4"/>
        <v>0</v>
      </c>
      <c r="G146" s="269"/>
      <c r="H146" s="269"/>
    </row>
    <row r="147" spans="1:8" ht="12.75" hidden="1">
      <c r="A147" s="265"/>
      <c r="B147" s="270" t="s">
        <v>203</v>
      </c>
      <c r="C147" s="271" t="s">
        <v>299</v>
      </c>
      <c r="D147" s="272"/>
      <c r="E147" s="273"/>
      <c r="F147" s="301">
        <f t="shared" si="4"/>
        <v>0</v>
      </c>
      <c r="G147" s="273"/>
      <c r="H147" s="273"/>
    </row>
    <row r="148" spans="1:8" ht="12.75" hidden="1">
      <c r="A148" s="265" t="s">
        <v>265</v>
      </c>
      <c r="B148" s="266"/>
      <c r="C148" s="267" t="s">
        <v>266</v>
      </c>
      <c r="D148" s="268"/>
      <c r="E148" s="273"/>
      <c r="F148" s="301">
        <f t="shared" si="4"/>
        <v>0</v>
      </c>
      <c r="G148" s="269"/>
      <c r="H148" s="269"/>
    </row>
    <row r="149" spans="1:8" ht="51" hidden="1">
      <c r="A149" s="265"/>
      <c r="B149" s="270" t="s">
        <v>278</v>
      </c>
      <c r="C149" s="271" t="s">
        <v>315</v>
      </c>
      <c r="D149" s="272"/>
      <c r="E149" s="273"/>
      <c r="F149" s="301">
        <f t="shared" si="4"/>
        <v>0</v>
      </c>
      <c r="G149" s="273"/>
      <c r="H149" s="273"/>
    </row>
    <row r="150" spans="1:8" ht="12.75" hidden="1">
      <c r="A150" s="265" t="s">
        <v>269</v>
      </c>
      <c r="B150" s="266"/>
      <c r="C150" s="267" t="s">
        <v>252</v>
      </c>
      <c r="D150" s="268"/>
      <c r="E150" s="273"/>
      <c r="F150" s="301">
        <f t="shared" si="4"/>
        <v>0</v>
      </c>
      <c r="G150" s="269"/>
      <c r="H150" s="269"/>
    </row>
    <row r="151" spans="1:8" ht="12.75" hidden="1">
      <c r="A151" s="265"/>
      <c r="B151" s="270" t="s">
        <v>280</v>
      </c>
      <c r="C151" s="271" t="s">
        <v>281</v>
      </c>
      <c r="D151" s="272"/>
      <c r="E151" s="273"/>
      <c r="F151" s="301">
        <f t="shared" si="4"/>
        <v>0</v>
      </c>
      <c r="G151" s="273"/>
      <c r="H151" s="273"/>
    </row>
    <row r="152" spans="1:8" ht="12.75" hidden="1">
      <c r="A152" s="265" t="s">
        <v>218</v>
      </c>
      <c r="B152" s="266"/>
      <c r="C152" s="267" t="s">
        <v>219</v>
      </c>
      <c r="D152" s="268"/>
      <c r="E152" s="273"/>
      <c r="F152" s="301">
        <f t="shared" si="4"/>
        <v>0</v>
      </c>
      <c r="G152" s="269"/>
      <c r="H152" s="269"/>
    </row>
    <row r="153" spans="1:8" s="17" customFormat="1" ht="12.75" hidden="1">
      <c r="A153" s="274"/>
      <c r="B153" s="270" t="s">
        <v>220</v>
      </c>
      <c r="C153" s="271" t="s">
        <v>221</v>
      </c>
      <c r="D153" s="272"/>
      <c r="E153" s="273"/>
      <c r="F153" s="301">
        <f t="shared" si="4"/>
        <v>0</v>
      </c>
      <c r="G153" s="273"/>
      <c r="H153" s="273"/>
    </row>
    <row r="154" spans="1:8" ht="12.75" hidden="1">
      <c r="A154" s="274"/>
      <c r="B154" s="270" t="s">
        <v>306</v>
      </c>
      <c r="C154" s="271" t="s">
        <v>307</v>
      </c>
      <c r="D154" s="272"/>
      <c r="E154" s="273"/>
      <c r="F154" s="301">
        <f t="shared" si="4"/>
        <v>0</v>
      </c>
      <c r="G154" s="273"/>
      <c r="H154" s="273"/>
    </row>
    <row r="155" spans="1:8" ht="12.75" hidden="1">
      <c r="A155" s="274"/>
      <c r="B155" s="270" t="s">
        <v>277</v>
      </c>
      <c r="C155" s="271" t="s">
        <v>199</v>
      </c>
      <c r="D155" s="272"/>
      <c r="E155" s="273"/>
      <c r="F155" s="301">
        <f t="shared" si="4"/>
        <v>0</v>
      </c>
      <c r="G155" s="273"/>
      <c r="H155" s="273"/>
    </row>
    <row r="156" spans="1:8" ht="12.75" hidden="1">
      <c r="A156" s="274"/>
      <c r="B156" s="270" t="s">
        <v>272</v>
      </c>
      <c r="C156" s="271" t="s">
        <v>273</v>
      </c>
      <c r="D156" s="272"/>
      <c r="E156" s="273"/>
      <c r="F156" s="301">
        <f t="shared" si="4"/>
        <v>0</v>
      </c>
      <c r="G156" s="273"/>
      <c r="H156" s="273"/>
    </row>
    <row r="157" spans="1:8" ht="12.75" hidden="1">
      <c r="A157" s="265" t="s">
        <v>259</v>
      </c>
      <c r="B157" s="266"/>
      <c r="C157" s="267" t="s">
        <v>260</v>
      </c>
      <c r="D157" s="268"/>
      <c r="E157" s="273"/>
      <c r="F157" s="301">
        <f t="shared" si="4"/>
        <v>0</v>
      </c>
      <c r="G157" s="269"/>
      <c r="H157" s="269"/>
    </row>
    <row r="158" spans="1:8" s="17" customFormat="1" ht="12.75" hidden="1">
      <c r="A158" s="274"/>
      <c r="B158" s="270" t="s">
        <v>308</v>
      </c>
      <c r="C158" s="271" t="s">
        <v>309</v>
      </c>
      <c r="D158" s="272"/>
      <c r="E158" s="273"/>
      <c r="F158" s="301">
        <f t="shared" si="4"/>
        <v>0</v>
      </c>
      <c r="G158" s="273"/>
      <c r="H158" s="273"/>
    </row>
    <row r="159" spans="1:8" ht="38.25" hidden="1">
      <c r="A159" s="274"/>
      <c r="B159" s="270" t="s">
        <v>267</v>
      </c>
      <c r="C159" s="271" t="s">
        <v>268</v>
      </c>
      <c r="D159" s="272"/>
      <c r="E159" s="273"/>
      <c r="F159" s="301">
        <f t="shared" si="4"/>
        <v>0</v>
      </c>
      <c r="G159" s="273"/>
      <c r="H159" s="273"/>
    </row>
    <row r="160" spans="1:8" ht="51" hidden="1">
      <c r="A160" s="274"/>
      <c r="B160" s="270" t="s">
        <v>278</v>
      </c>
      <c r="C160" s="271" t="s">
        <v>279</v>
      </c>
      <c r="D160" s="272"/>
      <c r="E160" s="273"/>
      <c r="F160" s="301">
        <f t="shared" si="4"/>
        <v>0</v>
      </c>
      <c r="G160" s="273"/>
      <c r="H160" s="273"/>
    </row>
    <row r="161" spans="1:8" ht="12.75" hidden="1">
      <c r="A161" s="265" t="s">
        <v>66</v>
      </c>
      <c r="B161" s="266"/>
      <c r="C161" s="267" t="s">
        <v>137</v>
      </c>
      <c r="D161" s="268"/>
      <c r="E161" s="273"/>
      <c r="F161" s="301">
        <f t="shared" si="4"/>
        <v>0</v>
      </c>
      <c r="G161" s="269"/>
      <c r="H161" s="269"/>
    </row>
    <row r="162" spans="1:8" ht="12.75" hidden="1">
      <c r="A162" s="274"/>
      <c r="B162" s="270" t="s">
        <v>141</v>
      </c>
      <c r="C162" s="271" t="s">
        <v>142</v>
      </c>
      <c r="D162" s="272"/>
      <c r="E162" s="273"/>
      <c r="F162" s="301">
        <f t="shared" si="4"/>
        <v>0</v>
      </c>
      <c r="G162" s="273"/>
      <c r="H162" s="273"/>
    </row>
    <row r="163" spans="1:8" ht="12.75" hidden="1">
      <c r="A163" s="274"/>
      <c r="B163" s="270" t="s">
        <v>272</v>
      </c>
      <c r="C163" s="271" t="s">
        <v>273</v>
      </c>
      <c r="D163" s="272"/>
      <c r="E163" s="273"/>
      <c r="F163" s="301">
        <f t="shared" si="4"/>
        <v>0</v>
      </c>
      <c r="G163" s="273"/>
      <c r="H163" s="273"/>
    </row>
    <row r="164" spans="1:8" ht="12.75" hidden="1">
      <c r="A164" s="274"/>
      <c r="B164" s="270" t="s">
        <v>292</v>
      </c>
      <c r="C164" s="271" t="s">
        <v>293</v>
      </c>
      <c r="D164" s="272"/>
      <c r="E164" s="273"/>
      <c r="F164" s="301">
        <f t="shared" si="4"/>
        <v>0</v>
      </c>
      <c r="G164" s="273"/>
      <c r="H164" s="273"/>
    </row>
    <row r="165" spans="1:8" ht="12.75" hidden="1">
      <c r="A165" s="274"/>
      <c r="B165" s="270" t="s">
        <v>277</v>
      </c>
      <c r="C165" s="271" t="s">
        <v>199</v>
      </c>
      <c r="D165" s="272"/>
      <c r="E165" s="273"/>
      <c r="F165" s="301">
        <f t="shared" si="4"/>
        <v>0</v>
      </c>
      <c r="G165" s="273"/>
      <c r="H165" s="273"/>
    </row>
    <row r="166" spans="1:8" ht="12.75" hidden="1">
      <c r="A166" s="265" t="s">
        <v>269</v>
      </c>
      <c r="B166" s="266"/>
      <c r="C166" s="267" t="s">
        <v>252</v>
      </c>
      <c r="D166" s="268"/>
      <c r="E166" s="273"/>
      <c r="F166" s="301">
        <f t="shared" si="4"/>
        <v>0</v>
      </c>
      <c r="G166" s="269"/>
      <c r="H166" s="269"/>
    </row>
    <row r="167" spans="1:8" s="17" customFormat="1" ht="38.25" hidden="1">
      <c r="A167" s="274"/>
      <c r="B167" s="270" t="s">
        <v>267</v>
      </c>
      <c r="C167" s="271" t="s">
        <v>268</v>
      </c>
      <c r="D167" s="272"/>
      <c r="E167" s="273"/>
      <c r="F167" s="301">
        <f t="shared" si="4"/>
        <v>0</v>
      </c>
      <c r="G167" s="273"/>
      <c r="H167" s="273"/>
    </row>
    <row r="168" spans="1:8" ht="12.75" hidden="1">
      <c r="A168" s="274"/>
      <c r="B168" s="270" t="s">
        <v>280</v>
      </c>
      <c r="C168" s="271" t="s">
        <v>281</v>
      </c>
      <c r="D168" s="272"/>
      <c r="E168" s="273"/>
      <c r="F168" s="301">
        <f t="shared" si="4"/>
        <v>0</v>
      </c>
      <c r="G168" s="273"/>
      <c r="H168" s="273"/>
    </row>
    <row r="169" spans="1:8" ht="12.75" hidden="1">
      <c r="A169" s="265" t="s">
        <v>62</v>
      </c>
      <c r="B169" s="266"/>
      <c r="C169" s="267" t="s">
        <v>210</v>
      </c>
      <c r="D169" s="268"/>
      <c r="E169" s="273"/>
      <c r="F169" s="301">
        <f t="shared" si="4"/>
        <v>0</v>
      </c>
      <c r="G169" s="269"/>
      <c r="H169" s="269"/>
    </row>
    <row r="170" spans="1:8" ht="12.75" hidden="1">
      <c r="A170" s="274"/>
      <c r="B170" s="270" t="s">
        <v>304</v>
      </c>
      <c r="C170" s="271" t="s">
        <v>305</v>
      </c>
      <c r="D170" s="272"/>
      <c r="E170" s="273"/>
      <c r="F170" s="301">
        <f t="shared" si="4"/>
        <v>0</v>
      </c>
      <c r="G170" s="273"/>
      <c r="H170" s="273"/>
    </row>
    <row r="171" spans="1:8" ht="12.75" hidden="1">
      <c r="A171" s="265" t="s">
        <v>62</v>
      </c>
      <c r="B171" s="266"/>
      <c r="C171" s="267" t="s">
        <v>210</v>
      </c>
      <c r="D171" s="268"/>
      <c r="E171" s="273"/>
      <c r="F171" s="301">
        <f t="shared" si="4"/>
        <v>0</v>
      </c>
      <c r="G171" s="269"/>
      <c r="H171" s="269"/>
    </row>
    <row r="172" spans="1:8" ht="12.75" hidden="1">
      <c r="A172" s="274"/>
      <c r="B172" s="270" t="s">
        <v>63</v>
      </c>
      <c r="C172" s="271" t="s">
        <v>211</v>
      </c>
      <c r="D172" s="272"/>
      <c r="E172" s="273"/>
      <c r="F172" s="301">
        <f t="shared" si="4"/>
        <v>0</v>
      </c>
      <c r="G172" s="273"/>
      <c r="H172" s="273"/>
    </row>
    <row r="173" spans="1:8" ht="12.75" hidden="1">
      <c r="A173" s="274"/>
      <c r="B173" s="270" t="s">
        <v>212</v>
      </c>
      <c r="C173" s="271" t="s">
        <v>213</v>
      </c>
      <c r="D173" s="272"/>
      <c r="E173" s="273"/>
      <c r="F173" s="301">
        <f t="shared" si="4"/>
        <v>0</v>
      </c>
      <c r="G173" s="273"/>
      <c r="H173" s="273"/>
    </row>
    <row r="174" spans="1:8" ht="12.75" hidden="1">
      <c r="A174" s="274"/>
      <c r="B174" s="270" t="s">
        <v>63</v>
      </c>
      <c r="C174" s="271" t="s">
        <v>211</v>
      </c>
      <c r="D174" s="272"/>
      <c r="E174" s="273"/>
      <c r="F174" s="301">
        <f t="shared" si="4"/>
        <v>0</v>
      </c>
      <c r="G174" s="273"/>
      <c r="H174" s="273"/>
    </row>
    <row r="175" spans="1:8" ht="18.75" customHeight="1" hidden="1">
      <c r="A175" s="265" t="s">
        <v>214</v>
      </c>
      <c r="B175" s="266"/>
      <c r="C175" s="267" t="s">
        <v>215</v>
      </c>
      <c r="D175" s="268"/>
      <c r="E175" s="273"/>
      <c r="F175" s="301">
        <f t="shared" si="4"/>
        <v>0</v>
      </c>
      <c r="G175" s="269"/>
      <c r="H175" s="269"/>
    </row>
    <row r="176" spans="1:8" ht="12.75" hidden="1">
      <c r="A176" s="274"/>
      <c r="B176" s="270" t="s">
        <v>263</v>
      </c>
      <c r="C176" s="271" t="s">
        <v>264</v>
      </c>
      <c r="D176" s="272"/>
      <c r="E176" s="273"/>
      <c r="F176" s="301">
        <f t="shared" si="4"/>
        <v>0</v>
      </c>
      <c r="G176" s="273"/>
      <c r="H176" s="273"/>
    </row>
    <row r="177" spans="1:8" ht="12.75" hidden="1">
      <c r="A177" s="265" t="s">
        <v>253</v>
      </c>
      <c r="B177" s="266"/>
      <c r="C177" s="267" t="s">
        <v>254</v>
      </c>
      <c r="D177" s="268"/>
      <c r="E177" s="273"/>
      <c r="F177" s="301">
        <f t="shared" si="4"/>
        <v>0</v>
      </c>
      <c r="G177" s="269"/>
      <c r="H177" s="269"/>
    </row>
    <row r="178" spans="1:8" ht="12.75" hidden="1">
      <c r="A178" s="274"/>
      <c r="B178" s="270" t="s">
        <v>255</v>
      </c>
      <c r="C178" s="271" t="s">
        <v>256</v>
      </c>
      <c r="D178" s="272"/>
      <c r="E178" s="273"/>
      <c r="F178" s="301">
        <f t="shared" si="4"/>
        <v>0</v>
      </c>
      <c r="G178" s="273"/>
      <c r="H178" s="273"/>
    </row>
    <row r="179" spans="1:8" ht="15" customHeight="1" hidden="1">
      <c r="A179" s="265" t="s">
        <v>66</v>
      </c>
      <c r="B179" s="266"/>
      <c r="C179" s="267" t="s">
        <v>137</v>
      </c>
      <c r="D179" s="268"/>
      <c r="E179" s="273"/>
      <c r="F179" s="301">
        <f t="shared" si="4"/>
        <v>0</v>
      </c>
      <c r="G179" s="269"/>
      <c r="H179" s="269"/>
    </row>
    <row r="180" spans="1:8" s="17" customFormat="1" ht="17.25" customHeight="1" hidden="1">
      <c r="A180" s="274"/>
      <c r="B180" s="270" t="s">
        <v>141</v>
      </c>
      <c r="C180" s="271" t="s">
        <v>142</v>
      </c>
      <c r="D180" s="272"/>
      <c r="E180" s="273"/>
      <c r="F180" s="301">
        <f t="shared" si="4"/>
        <v>0</v>
      </c>
      <c r="G180" s="273"/>
      <c r="H180" s="273"/>
    </row>
    <row r="181" spans="1:8" s="17" customFormat="1" ht="15" customHeight="1" hidden="1">
      <c r="A181" s="265" t="s">
        <v>62</v>
      </c>
      <c r="B181" s="266"/>
      <c r="C181" s="267" t="s">
        <v>210</v>
      </c>
      <c r="D181" s="268"/>
      <c r="E181" s="273"/>
      <c r="F181" s="301">
        <f t="shared" si="4"/>
        <v>0</v>
      </c>
      <c r="G181" s="269"/>
      <c r="H181" s="269"/>
    </row>
    <row r="182" spans="1:8" s="17" customFormat="1" ht="15.75" customHeight="1" hidden="1">
      <c r="A182" s="274"/>
      <c r="B182" s="270" t="s">
        <v>63</v>
      </c>
      <c r="C182" s="271" t="s">
        <v>211</v>
      </c>
      <c r="D182" s="272"/>
      <c r="E182" s="273"/>
      <c r="F182" s="301">
        <f t="shared" si="4"/>
        <v>0</v>
      </c>
      <c r="G182" s="273"/>
      <c r="H182" s="273"/>
    </row>
    <row r="183" spans="1:8" ht="15" customHeight="1" hidden="1">
      <c r="A183" s="265" t="s">
        <v>269</v>
      </c>
      <c r="B183" s="266"/>
      <c r="C183" s="267" t="s">
        <v>252</v>
      </c>
      <c r="D183" s="268"/>
      <c r="E183" s="273"/>
      <c r="F183" s="301">
        <f t="shared" si="4"/>
        <v>0</v>
      </c>
      <c r="G183" s="269"/>
      <c r="H183" s="269"/>
    </row>
    <row r="184" spans="1:8" s="162" customFormat="1" ht="15.75" customHeight="1" hidden="1">
      <c r="A184" s="277"/>
      <c r="B184" s="278"/>
      <c r="C184" s="279" t="s">
        <v>215</v>
      </c>
      <c r="D184" s="280"/>
      <c r="E184" s="273"/>
      <c r="F184" s="301">
        <f t="shared" si="4"/>
        <v>0</v>
      </c>
      <c r="G184" s="269"/>
      <c r="H184" s="269"/>
    </row>
    <row r="185" spans="1:8" s="17" customFormat="1" ht="15.75" customHeight="1" hidden="1">
      <c r="A185" s="274"/>
      <c r="B185" s="281" t="s">
        <v>270</v>
      </c>
      <c r="C185" s="282" t="s">
        <v>271</v>
      </c>
      <c r="D185" s="283"/>
      <c r="E185" s="273"/>
      <c r="F185" s="301">
        <f t="shared" si="4"/>
        <v>0</v>
      </c>
      <c r="G185" s="273"/>
      <c r="H185" s="273"/>
    </row>
    <row r="186" spans="1:8" ht="15.75" customHeight="1" hidden="1">
      <c r="A186" s="274"/>
      <c r="B186" s="281" t="s">
        <v>216</v>
      </c>
      <c r="C186" s="282" t="s">
        <v>199</v>
      </c>
      <c r="D186" s="283"/>
      <c r="E186" s="273"/>
      <c r="F186" s="301">
        <f t="shared" si="4"/>
        <v>0</v>
      </c>
      <c r="G186" s="273"/>
      <c r="H186" s="273"/>
    </row>
    <row r="187" spans="1:8" s="162" customFormat="1" ht="15.75" customHeight="1" hidden="1">
      <c r="A187" s="284" t="s">
        <v>265</v>
      </c>
      <c r="B187" s="277"/>
      <c r="C187" s="285" t="s">
        <v>266</v>
      </c>
      <c r="D187" s="280"/>
      <c r="E187" s="273"/>
      <c r="F187" s="301">
        <f t="shared" si="4"/>
        <v>0</v>
      </c>
      <c r="G187" s="269"/>
      <c r="H187" s="269"/>
    </row>
    <row r="188" spans="1:8" s="17" customFormat="1" ht="43.5" customHeight="1" hidden="1">
      <c r="A188" s="286"/>
      <c r="B188" s="281" t="s">
        <v>267</v>
      </c>
      <c r="C188" s="282" t="s">
        <v>268</v>
      </c>
      <c r="D188" s="283"/>
      <c r="E188" s="273"/>
      <c r="F188" s="301">
        <f t="shared" si="4"/>
        <v>0</v>
      </c>
      <c r="G188" s="273"/>
      <c r="H188" s="273"/>
    </row>
    <row r="189" spans="1:8" ht="15" customHeight="1" hidden="1">
      <c r="A189" s="274"/>
      <c r="B189" s="281" t="s">
        <v>257</v>
      </c>
      <c r="C189" s="282" t="s">
        <v>258</v>
      </c>
      <c r="D189" s="283"/>
      <c r="E189" s="273"/>
      <c r="F189" s="301">
        <f t="shared" si="4"/>
        <v>0</v>
      </c>
      <c r="G189" s="273"/>
      <c r="H189" s="273"/>
    </row>
    <row r="190" spans="1:8" ht="18" customHeight="1" hidden="1">
      <c r="A190" s="284" t="s">
        <v>265</v>
      </c>
      <c r="B190" s="278"/>
      <c r="C190" s="279" t="s">
        <v>266</v>
      </c>
      <c r="D190" s="280"/>
      <c r="E190" s="273"/>
      <c r="F190" s="301">
        <f t="shared" si="4"/>
        <v>0</v>
      </c>
      <c r="G190" s="269"/>
      <c r="H190" s="269"/>
    </row>
    <row r="191" spans="1:8" ht="12.75" customHeight="1" hidden="1">
      <c r="A191" s="284"/>
      <c r="B191" s="281" t="s">
        <v>292</v>
      </c>
      <c r="C191" s="287" t="s">
        <v>293</v>
      </c>
      <c r="D191" s="283"/>
      <c r="E191" s="273"/>
      <c r="F191" s="301">
        <f t="shared" si="4"/>
        <v>0</v>
      </c>
      <c r="G191" s="273"/>
      <c r="H191" s="273"/>
    </row>
    <row r="192" spans="1:8" ht="15" customHeight="1" hidden="1">
      <c r="A192" s="288"/>
      <c r="B192" s="281" t="s">
        <v>277</v>
      </c>
      <c r="C192" s="289" t="s">
        <v>199</v>
      </c>
      <c r="D192" s="283"/>
      <c r="E192" s="273"/>
      <c r="F192" s="301">
        <f t="shared" si="4"/>
        <v>0</v>
      </c>
      <c r="G192" s="273"/>
      <c r="H192" s="273"/>
    </row>
    <row r="193" spans="1:8" ht="30" customHeight="1" hidden="1">
      <c r="A193" s="284" t="s">
        <v>300</v>
      </c>
      <c r="B193" s="278"/>
      <c r="C193" s="279" t="s">
        <v>303</v>
      </c>
      <c r="D193" s="280"/>
      <c r="E193" s="273"/>
      <c r="F193" s="301">
        <f t="shared" si="4"/>
        <v>0</v>
      </c>
      <c r="G193" s="269"/>
      <c r="H193" s="269"/>
    </row>
    <row r="194" spans="1:8" ht="15" customHeight="1" hidden="1">
      <c r="A194" s="288"/>
      <c r="B194" s="290" t="s">
        <v>201</v>
      </c>
      <c r="C194" s="291" t="s">
        <v>202</v>
      </c>
      <c r="D194" s="283"/>
      <c r="E194" s="273"/>
      <c r="F194" s="301">
        <f t="shared" si="4"/>
        <v>0</v>
      </c>
      <c r="G194" s="273"/>
      <c r="H194" s="273"/>
    </row>
    <row r="195" spans="1:8" ht="15" customHeight="1" hidden="1">
      <c r="A195" s="288"/>
      <c r="B195" s="281" t="s">
        <v>301</v>
      </c>
      <c r="C195" s="289" t="s">
        <v>302</v>
      </c>
      <c r="D195" s="283"/>
      <c r="E195" s="273"/>
      <c r="F195" s="301">
        <f t="shared" si="4"/>
        <v>0</v>
      </c>
      <c r="G195" s="273"/>
      <c r="H195" s="273"/>
    </row>
    <row r="196" spans="1:8" ht="12.75" hidden="1">
      <c r="A196" s="265" t="s">
        <v>29</v>
      </c>
      <c r="B196" s="266"/>
      <c r="C196" s="267" t="s">
        <v>204</v>
      </c>
      <c r="D196" s="268"/>
      <c r="E196" s="273"/>
      <c r="F196" s="301">
        <f t="shared" si="4"/>
        <v>0</v>
      </c>
      <c r="G196" s="273"/>
      <c r="H196" s="269"/>
    </row>
    <row r="197" spans="1:8" ht="12.75" hidden="1">
      <c r="A197" s="274"/>
      <c r="B197" s="270" t="s">
        <v>30</v>
      </c>
      <c r="C197" s="271" t="s">
        <v>205</v>
      </c>
      <c r="D197" s="272"/>
      <c r="E197" s="273"/>
      <c r="F197" s="301">
        <f t="shared" si="4"/>
        <v>0</v>
      </c>
      <c r="G197" s="273"/>
      <c r="H197" s="273"/>
    </row>
    <row r="198" spans="1:8" ht="12.75" hidden="1">
      <c r="A198" s="274"/>
      <c r="B198" s="270" t="s">
        <v>143</v>
      </c>
      <c r="C198" s="271" t="s">
        <v>144</v>
      </c>
      <c r="D198" s="272"/>
      <c r="E198" s="273"/>
      <c r="F198" s="301">
        <f t="shared" si="4"/>
        <v>0</v>
      </c>
      <c r="G198" s="273"/>
      <c r="H198" s="273"/>
    </row>
    <row r="199" spans="1:8" ht="12.75" hidden="1">
      <c r="A199" s="265" t="s">
        <v>206</v>
      </c>
      <c r="B199" s="266"/>
      <c r="C199" s="267" t="s">
        <v>207</v>
      </c>
      <c r="D199" s="268"/>
      <c r="E199" s="273"/>
      <c r="F199" s="301">
        <f t="shared" si="4"/>
        <v>0</v>
      </c>
      <c r="G199" s="273"/>
      <c r="H199" s="269"/>
    </row>
    <row r="200" spans="1:8" ht="12.75" hidden="1">
      <c r="A200" s="274"/>
      <c r="B200" s="270" t="s">
        <v>208</v>
      </c>
      <c r="C200" s="271" t="s">
        <v>209</v>
      </c>
      <c r="D200" s="272"/>
      <c r="E200" s="273"/>
      <c r="F200" s="301">
        <f t="shared" si="4"/>
        <v>0</v>
      </c>
      <c r="G200" s="273"/>
      <c r="H200" s="273"/>
    </row>
    <row r="201" spans="1:8" ht="12.75" hidden="1">
      <c r="A201" s="265" t="s">
        <v>62</v>
      </c>
      <c r="B201" s="266"/>
      <c r="C201" s="267" t="s">
        <v>210</v>
      </c>
      <c r="D201" s="268"/>
      <c r="E201" s="273"/>
      <c r="F201" s="301">
        <f t="shared" si="4"/>
        <v>0</v>
      </c>
      <c r="G201" s="273"/>
      <c r="H201" s="269"/>
    </row>
    <row r="202" spans="1:8" ht="12.75" hidden="1">
      <c r="A202" s="274"/>
      <c r="B202" s="270" t="s">
        <v>63</v>
      </c>
      <c r="C202" s="271" t="s">
        <v>211</v>
      </c>
      <c r="D202" s="272"/>
      <c r="E202" s="273"/>
      <c r="F202" s="301">
        <f aca="true" t="shared" si="5" ref="F202:F265">D202+E202</f>
        <v>0</v>
      </c>
      <c r="G202" s="273"/>
      <c r="H202" s="273"/>
    </row>
    <row r="203" spans="1:8" ht="12.75" hidden="1">
      <c r="A203" s="281"/>
      <c r="B203" s="290" t="s">
        <v>212</v>
      </c>
      <c r="C203" s="291" t="s">
        <v>213</v>
      </c>
      <c r="D203" s="283"/>
      <c r="E203" s="273"/>
      <c r="F203" s="301">
        <f t="shared" si="5"/>
        <v>0</v>
      </c>
      <c r="G203" s="273"/>
      <c r="H203" s="273"/>
    </row>
    <row r="204" spans="1:8" ht="25.5" hidden="1">
      <c r="A204" s="265" t="s">
        <v>214</v>
      </c>
      <c r="B204" s="266"/>
      <c r="C204" s="267" t="s">
        <v>215</v>
      </c>
      <c r="D204" s="268"/>
      <c r="E204" s="273"/>
      <c r="F204" s="301">
        <f t="shared" si="5"/>
        <v>0</v>
      </c>
      <c r="G204" s="273"/>
      <c r="H204" s="269"/>
    </row>
    <row r="205" spans="1:8" ht="12.75" hidden="1">
      <c r="A205" s="274"/>
      <c r="B205" s="270" t="s">
        <v>216</v>
      </c>
      <c r="C205" s="271" t="s">
        <v>199</v>
      </c>
      <c r="D205" s="272"/>
      <c r="E205" s="273"/>
      <c r="F205" s="301">
        <f t="shared" si="5"/>
        <v>0</v>
      </c>
      <c r="G205" s="273"/>
      <c r="H205" s="273"/>
    </row>
    <row r="206" spans="1:8" ht="16.5" customHeight="1" hidden="1">
      <c r="A206" s="265" t="s">
        <v>66</v>
      </c>
      <c r="B206" s="266"/>
      <c r="C206" s="267" t="s">
        <v>137</v>
      </c>
      <c r="D206" s="268"/>
      <c r="E206" s="273"/>
      <c r="F206" s="301">
        <f t="shared" si="5"/>
        <v>0</v>
      </c>
      <c r="G206" s="269"/>
      <c r="H206" s="269"/>
    </row>
    <row r="207" spans="1:8" ht="12.75" hidden="1">
      <c r="A207" s="274"/>
      <c r="B207" s="270" t="s">
        <v>141</v>
      </c>
      <c r="C207" s="271" t="s">
        <v>142</v>
      </c>
      <c r="D207" s="272"/>
      <c r="E207" s="273"/>
      <c r="F207" s="301">
        <f t="shared" si="5"/>
        <v>0</v>
      </c>
      <c r="G207" s="273"/>
      <c r="H207" s="273"/>
    </row>
    <row r="208" spans="1:8" ht="12.75" hidden="1">
      <c r="A208" s="281"/>
      <c r="B208" s="290" t="s">
        <v>67</v>
      </c>
      <c r="C208" s="291" t="s">
        <v>217</v>
      </c>
      <c r="D208" s="283"/>
      <c r="E208" s="273"/>
      <c r="F208" s="301">
        <f t="shared" si="5"/>
        <v>0</v>
      </c>
      <c r="G208" s="273"/>
      <c r="H208" s="273"/>
    </row>
    <row r="209" spans="1:8" ht="18" customHeight="1" hidden="1">
      <c r="A209" s="281"/>
      <c r="B209" s="290" t="s">
        <v>143</v>
      </c>
      <c r="C209" s="291" t="s">
        <v>144</v>
      </c>
      <c r="D209" s="283"/>
      <c r="E209" s="273"/>
      <c r="F209" s="301">
        <f t="shared" si="5"/>
        <v>0</v>
      </c>
      <c r="G209" s="273"/>
      <c r="H209" s="273"/>
    </row>
    <row r="210" spans="1:8" ht="12.75" hidden="1">
      <c r="A210" s="281"/>
      <c r="B210" s="290" t="s">
        <v>257</v>
      </c>
      <c r="C210" s="291" t="s">
        <v>258</v>
      </c>
      <c r="D210" s="283"/>
      <c r="E210" s="273"/>
      <c r="F210" s="301">
        <f t="shared" si="5"/>
        <v>0</v>
      </c>
      <c r="G210" s="273"/>
      <c r="H210" s="273"/>
    </row>
    <row r="211" spans="1:8" ht="12.75" hidden="1">
      <c r="A211" s="265" t="s">
        <v>218</v>
      </c>
      <c r="B211" s="266"/>
      <c r="C211" s="267" t="s">
        <v>219</v>
      </c>
      <c r="D211" s="268"/>
      <c r="E211" s="273"/>
      <c r="F211" s="301">
        <f t="shared" si="5"/>
        <v>0</v>
      </c>
      <c r="G211" s="273"/>
      <c r="H211" s="269"/>
    </row>
    <row r="212" spans="1:8" ht="12.75" hidden="1">
      <c r="A212" s="274"/>
      <c r="B212" s="270" t="s">
        <v>27</v>
      </c>
      <c r="C212" s="271" t="s">
        <v>28</v>
      </c>
      <c r="D212" s="272"/>
      <c r="E212" s="273"/>
      <c r="F212" s="301">
        <f t="shared" si="5"/>
        <v>0</v>
      </c>
      <c r="G212" s="273"/>
      <c r="H212" s="273"/>
    </row>
    <row r="213" spans="1:8" ht="12.75" hidden="1">
      <c r="A213" s="281"/>
      <c r="B213" s="290" t="s">
        <v>220</v>
      </c>
      <c r="C213" s="291" t="s">
        <v>221</v>
      </c>
      <c r="D213" s="283"/>
      <c r="E213" s="273"/>
      <c r="F213" s="301">
        <f t="shared" si="5"/>
        <v>0</v>
      </c>
      <c r="G213" s="273"/>
      <c r="H213" s="273"/>
    </row>
    <row r="214" spans="1:8" ht="12.75" hidden="1">
      <c r="A214" s="281"/>
      <c r="B214" s="290" t="s">
        <v>222</v>
      </c>
      <c r="C214" s="291" t="s">
        <v>199</v>
      </c>
      <c r="D214" s="283"/>
      <c r="E214" s="273"/>
      <c r="F214" s="301">
        <f t="shared" si="5"/>
        <v>0</v>
      </c>
      <c r="G214" s="273"/>
      <c r="H214" s="273"/>
    </row>
    <row r="215" spans="1:8" ht="12.75" hidden="1">
      <c r="A215" s="265" t="s">
        <v>223</v>
      </c>
      <c r="B215" s="266"/>
      <c r="C215" s="267" t="s">
        <v>224</v>
      </c>
      <c r="D215" s="268"/>
      <c r="E215" s="273"/>
      <c r="F215" s="301">
        <f t="shared" si="5"/>
        <v>0</v>
      </c>
      <c r="G215" s="273"/>
      <c r="H215" s="269"/>
    </row>
    <row r="216" spans="1:8" ht="20.25" customHeight="1" hidden="1">
      <c r="A216" s="284" t="s">
        <v>253</v>
      </c>
      <c r="B216" s="278"/>
      <c r="C216" s="279" t="s">
        <v>254</v>
      </c>
      <c r="D216" s="280"/>
      <c r="E216" s="273"/>
      <c r="F216" s="301">
        <f t="shared" si="5"/>
        <v>0</v>
      </c>
      <c r="G216" s="269"/>
      <c r="H216" s="269"/>
    </row>
    <row r="217" spans="1:8" ht="12" customHeight="1" hidden="1">
      <c r="A217" s="288"/>
      <c r="B217" s="281" t="s">
        <v>255</v>
      </c>
      <c r="C217" s="289" t="s">
        <v>256</v>
      </c>
      <c r="D217" s="283"/>
      <c r="E217" s="273"/>
      <c r="F217" s="301">
        <f t="shared" si="5"/>
        <v>0</v>
      </c>
      <c r="G217" s="273"/>
      <c r="H217" s="273"/>
    </row>
    <row r="218" spans="1:8" s="162" customFormat="1" ht="12.75" customHeight="1" hidden="1">
      <c r="A218" s="284" t="s">
        <v>253</v>
      </c>
      <c r="B218" s="277"/>
      <c r="C218" s="285" t="s">
        <v>254</v>
      </c>
      <c r="D218" s="280"/>
      <c r="E218" s="273"/>
      <c r="F218" s="301">
        <f t="shared" si="5"/>
        <v>0</v>
      </c>
      <c r="G218" s="269"/>
      <c r="H218" s="269"/>
    </row>
    <row r="219" spans="1:8" ht="14.25" customHeight="1" hidden="1">
      <c r="A219" s="288"/>
      <c r="B219" s="281" t="s">
        <v>255</v>
      </c>
      <c r="C219" s="282" t="s">
        <v>256</v>
      </c>
      <c r="D219" s="283"/>
      <c r="E219" s="273"/>
      <c r="F219" s="301">
        <f t="shared" si="5"/>
        <v>0</v>
      </c>
      <c r="G219" s="273"/>
      <c r="H219" s="273"/>
    </row>
    <row r="220" spans="1:8" s="162" customFormat="1" ht="16.5" customHeight="1" hidden="1">
      <c r="A220" s="292" t="s">
        <v>66</v>
      </c>
      <c r="B220" s="277"/>
      <c r="C220" s="285" t="s">
        <v>137</v>
      </c>
      <c r="D220" s="280"/>
      <c r="E220" s="273"/>
      <c r="F220" s="301">
        <f t="shared" si="5"/>
        <v>0</v>
      </c>
      <c r="G220" s="280"/>
      <c r="H220" s="269"/>
    </row>
    <row r="221" spans="1:8" ht="16.5" customHeight="1" hidden="1">
      <c r="A221" s="293"/>
      <c r="B221" s="281" t="s">
        <v>257</v>
      </c>
      <c r="C221" s="282" t="s">
        <v>258</v>
      </c>
      <c r="D221" s="294"/>
      <c r="E221" s="273"/>
      <c r="F221" s="301">
        <f t="shared" si="5"/>
        <v>0</v>
      </c>
      <c r="G221" s="283"/>
      <c r="H221" s="273"/>
    </row>
    <row r="222" spans="1:8" s="162" customFormat="1" ht="16.5" customHeight="1" hidden="1">
      <c r="A222" s="292" t="s">
        <v>259</v>
      </c>
      <c r="B222" s="277"/>
      <c r="C222" s="285" t="s">
        <v>260</v>
      </c>
      <c r="D222" s="295"/>
      <c r="E222" s="273"/>
      <c r="F222" s="301">
        <f t="shared" si="5"/>
        <v>0</v>
      </c>
      <c r="G222" s="280"/>
      <c r="H222" s="269"/>
    </row>
    <row r="223" spans="1:8" ht="16.5" customHeight="1" hidden="1">
      <c r="A223" s="296"/>
      <c r="B223" s="281" t="s">
        <v>261</v>
      </c>
      <c r="C223" s="282" t="s">
        <v>262</v>
      </c>
      <c r="D223" s="294"/>
      <c r="E223" s="273"/>
      <c r="F223" s="301">
        <f t="shared" si="5"/>
        <v>0</v>
      </c>
      <c r="G223" s="283"/>
      <c r="H223" s="273"/>
    </row>
    <row r="224" spans="1:8" ht="16.5" customHeight="1" hidden="1">
      <c r="A224" s="274"/>
      <c r="B224" s="270" t="s">
        <v>255</v>
      </c>
      <c r="C224" s="271" t="s">
        <v>256</v>
      </c>
      <c r="D224" s="272"/>
      <c r="E224" s="273"/>
      <c r="F224" s="301">
        <f t="shared" si="5"/>
        <v>0</v>
      </c>
      <c r="G224" s="273"/>
      <c r="H224" s="273"/>
    </row>
    <row r="225" spans="1:8" ht="16.5" customHeight="1" hidden="1">
      <c r="A225" s="284" t="s">
        <v>218</v>
      </c>
      <c r="B225" s="277"/>
      <c r="C225" s="285" t="s">
        <v>219</v>
      </c>
      <c r="D225" s="280"/>
      <c r="E225" s="273"/>
      <c r="F225" s="301">
        <f t="shared" si="5"/>
        <v>0</v>
      </c>
      <c r="G225" s="269"/>
      <c r="H225" s="269"/>
    </row>
    <row r="226" spans="1:8" ht="16.5" customHeight="1" hidden="1">
      <c r="A226" s="286"/>
      <c r="B226" s="281" t="s">
        <v>220</v>
      </c>
      <c r="C226" s="282" t="s">
        <v>221</v>
      </c>
      <c r="D226" s="283"/>
      <c r="E226" s="273"/>
      <c r="F226" s="301">
        <f t="shared" si="5"/>
        <v>0</v>
      </c>
      <c r="G226" s="273"/>
      <c r="H226" s="273"/>
    </row>
    <row r="227" spans="1:8" ht="16.5" customHeight="1" hidden="1">
      <c r="A227" s="274"/>
      <c r="B227" s="270" t="s">
        <v>272</v>
      </c>
      <c r="C227" s="271" t="s">
        <v>273</v>
      </c>
      <c r="D227" s="272"/>
      <c r="E227" s="273"/>
      <c r="F227" s="301">
        <f t="shared" si="5"/>
        <v>0</v>
      </c>
      <c r="G227" s="273"/>
      <c r="H227" s="273"/>
    </row>
    <row r="228" spans="1:8" ht="16.5" customHeight="1" hidden="1">
      <c r="A228" s="297"/>
      <c r="B228" s="270" t="s">
        <v>143</v>
      </c>
      <c r="C228" s="271" t="s">
        <v>144</v>
      </c>
      <c r="D228" s="272"/>
      <c r="E228" s="273"/>
      <c r="F228" s="301">
        <f t="shared" si="5"/>
        <v>0</v>
      </c>
      <c r="G228" s="273"/>
      <c r="H228" s="273"/>
    </row>
    <row r="229" spans="1:8" ht="16.5" customHeight="1" hidden="1">
      <c r="A229" s="297"/>
      <c r="B229" s="270" t="s">
        <v>274</v>
      </c>
      <c r="C229" s="271" t="s">
        <v>275</v>
      </c>
      <c r="D229" s="272"/>
      <c r="E229" s="273"/>
      <c r="F229" s="301">
        <f t="shared" si="5"/>
        <v>0</v>
      </c>
      <c r="G229" s="273"/>
      <c r="H229" s="273"/>
    </row>
    <row r="230" spans="1:8" ht="16.5" customHeight="1" hidden="1">
      <c r="A230" s="265" t="s">
        <v>218</v>
      </c>
      <c r="B230" s="266"/>
      <c r="C230" s="267" t="s">
        <v>219</v>
      </c>
      <c r="D230" s="268"/>
      <c r="E230" s="273"/>
      <c r="F230" s="301">
        <f t="shared" si="5"/>
        <v>0</v>
      </c>
      <c r="G230" s="269"/>
      <c r="H230" s="269"/>
    </row>
    <row r="231" spans="1:8" ht="16.5" customHeight="1" hidden="1">
      <c r="A231" s="274"/>
      <c r="B231" s="270" t="s">
        <v>220</v>
      </c>
      <c r="C231" s="271" t="s">
        <v>276</v>
      </c>
      <c r="D231" s="272"/>
      <c r="E231" s="273"/>
      <c r="F231" s="301">
        <f t="shared" si="5"/>
        <v>0</v>
      </c>
      <c r="G231" s="273"/>
      <c r="H231" s="273"/>
    </row>
    <row r="232" spans="1:8" ht="16.5" customHeight="1" hidden="1">
      <c r="A232" s="265" t="s">
        <v>29</v>
      </c>
      <c r="B232" s="266"/>
      <c r="C232" s="267" t="s">
        <v>204</v>
      </c>
      <c r="D232" s="268"/>
      <c r="E232" s="273"/>
      <c r="F232" s="301">
        <f t="shared" si="5"/>
        <v>0</v>
      </c>
      <c r="G232" s="269"/>
      <c r="H232" s="269"/>
    </row>
    <row r="233" spans="1:8" ht="16.5" customHeight="1" hidden="1">
      <c r="A233" s="270"/>
      <c r="B233" s="270" t="s">
        <v>30</v>
      </c>
      <c r="C233" s="271" t="s">
        <v>205</v>
      </c>
      <c r="D233" s="272"/>
      <c r="E233" s="273"/>
      <c r="F233" s="301">
        <f t="shared" si="5"/>
        <v>0</v>
      </c>
      <c r="G233" s="273"/>
      <c r="H233" s="273"/>
    </row>
    <row r="234" spans="1:8" ht="16.5" customHeight="1" hidden="1">
      <c r="A234" s="265" t="s">
        <v>62</v>
      </c>
      <c r="B234" s="266"/>
      <c r="C234" s="267" t="s">
        <v>210</v>
      </c>
      <c r="D234" s="268"/>
      <c r="E234" s="273"/>
      <c r="F234" s="301">
        <f t="shared" si="5"/>
        <v>0</v>
      </c>
      <c r="G234" s="269"/>
      <c r="H234" s="269"/>
    </row>
    <row r="235" spans="1:8" ht="16.5" customHeight="1" hidden="1">
      <c r="A235" s="270"/>
      <c r="B235" s="270" t="s">
        <v>212</v>
      </c>
      <c r="C235" s="271" t="s">
        <v>213</v>
      </c>
      <c r="D235" s="272"/>
      <c r="E235" s="273"/>
      <c r="F235" s="301">
        <f t="shared" si="5"/>
        <v>0</v>
      </c>
      <c r="G235" s="273"/>
      <c r="H235" s="273"/>
    </row>
    <row r="236" spans="1:8" ht="16.5" customHeight="1" hidden="1">
      <c r="A236" s="265" t="s">
        <v>214</v>
      </c>
      <c r="B236" s="266"/>
      <c r="C236" s="267" t="s">
        <v>215</v>
      </c>
      <c r="D236" s="268"/>
      <c r="E236" s="273"/>
      <c r="F236" s="301">
        <f t="shared" si="5"/>
        <v>0</v>
      </c>
      <c r="G236" s="269"/>
      <c r="H236" s="269"/>
    </row>
    <row r="237" spans="1:8" ht="16.5" customHeight="1" hidden="1">
      <c r="A237" s="270"/>
      <c r="B237" s="270" t="s">
        <v>263</v>
      </c>
      <c r="C237" s="271" t="s">
        <v>264</v>
      </c>
      <c r="D237" s="272"/>
      <c r="E237" s="273"/>
      <c r="F237" s="301">
        <f t="shared" si="5"/>
        <v>0</v>
      </c>
      <c r="G237" s="273"/>
      <c r="H237" s="273"/>
    </row>
    <row r="238" spans="1:8" ht="16.5" customHeight="1" hidden="1">
      <c r="A238" s="265" t="s">
        <v>253</v>
      </c>
      <c r="B238" s="266"/>
      <c r="C238" s="267" t="s">
        <v>254</v>
      </c>
      <c r="D238" s="268"/>
      <c r="E238" s="273"/>
      <c r="F238" s="301">
        <f t="shared" si="5"/>
        <v>0</v>
      </c>
      <c r="G238" s="269"/>
      <c r="H238" s="269"/>
    </row>
    <row r="239" spans="1:8" ht="16.5" customHeight="1" hidden="1">
      <c r="A239" s="270"/>
      <c r="B239" s="270" t="s">
        <v>255</v>
      </c>
      <c r="C239" s="271" t="s">
        <v>256</v>
      </c>
      <c r="D239" s="272"/>
      <c r="E239" s="273"/>
      <c r="F239" s="301">
        <f t="shared" si="5"/>
        <v>0</v>
      </c>
      <c r="G239" s="273"/>
      <c r="H239" s="273"/>
    </row>
    <row r="240" spans="1:8" ht="16.5" customHeight="1" hidden="1">
      <c r="A240" s="265" t="s">
        <v>265</v>
      </c>
      <c r="B240" s="266"/>
      <c r="C240" s="267" t="s">
        <v>266</v>
      </c>
      <c r="D240" s="268"/>
      <c r="E240" s="273"/>
      <c r="F240" s="301">
        <f t="shared" si="5"/>
        <v>0</v>
      </c>
      <c r="G240" s="269"/>
      <c r="H240" s="269"/>
    </row>
    <row r="241" spans="1:8" s="17" customFormat="1" ht="26.25" customHeight="1" hidden="1">
      <c r="A241" s="274"/>
      <c r="B241" s="281" t="s">
        <v>282</v>
      </c>
      <c r="C241" s="298" t="s">
        <v>283</v>
      </c>
      <c r="D241" s="272"/>
      <c r="E241" s="273"/>
      <c r="F241" s="301">
        <f t="shared" si="5"/>
        <v>0</v>
      </c>
      <c r="G241" s="273"/>
      <c r="H241" s="273"/>
    </row>
    <row r="242" spans="1:8" s="17" customFormat="1" ht="54" customHeight="1" hidden="1">
      <c r="A242" s="274"/>
      <c r="B242" s="281" t="s">
        <v>278</v>
      </c>
      <c r="C242" s="298" t="s">
        <v>284</v>
      </c>
      <c r="D242" s="272"/>
      <c r="E242" s="273"/>
      <c r="F242" s="301">
        <f t="shared" si="5"/>
        <v>0</v>
      </c>
      <c r="G242" s="273"/>
      <c r="H242" s="273"/>
    </row>
    <row r="243" spans="1:8" s="17" customFormat="1" ht="21.75" customHeight="1" hidden="1">
      <c r="A243" s="274"/>
      <c r="B243" s="281" t="s">
        <v>277</v>
      </c>
      <c r="C243" s="298" t="s">
        <v>199</v>
      </c>
      <c r="D243" s="272"/>
      <c r="E243" s="273"/>
      <c r="F243" s="301">
        <f t="shared" si="5"/>
        <v>0</v>
      </c>
      <c r="G243" s="273"/>
      <c r="H243" s="273"/>
    </row>
    <row r="244" spans="1:8" s="17" customFormat="1" ht="51" customHeight="1" hidden="1">
      <c r="A244" s="274"/>
      <c r="B244" s="281" t="s">
        <v>278</v>
      </c>
      <c r="C244" s="298" t="s">
        <v>279</v>
      </c>
      <c r="D244" s="272"/>
      <c r="E244" s="273"/>
      <c r="F244" s="301">
        <f t="shared" si="5"/>
        <v>0</v>
      </c>
      <c r="G244" s="273"/>
      <c r="H244" s="273"/>
    </row>
    <row r="245" spans="1:8" s="17" customFormat="1" ht="16.5" customHeight="1" hidden="1">
      <c r="A245" s="274"/>
      <c r="B245" s="281" t="s">
        <v>277</v>
      </c>
      <c r="C245" s="298" t="s">
        <v>199</v>
      </c>
      <c r="D245" s="272"/>
      <c r="E245" s="273"/>
      <c r="F245" s="301">
        <f t="shared" si="5"/>
        <v>0</v>
      </c>
      <c r="G245" s="273"/>
      <c r="H245" s="273"/>
    </row>
    <row r="246" spans="1:8" ht="16.5" customHeight="1" hidden="1">
      <c r="A246" s="265" t="s">
        <v>269</v>
      </c>
      <c r="B246" s="266"/>
      <c r="C246" s="267" t="s">
        <v>252</v>
      </c>
      <c r="D246" s="268"/>
      <c r="E246" s="273"/>
      <c r="F246" s="301">
        <f t="shared" si="5"/>
        <v>0</v>
      </c>
      <c r="G246" s="269"/>
      <c r="H246" s="269"/>
    </row>
    <row r="247" spans="1:8" ht="16.5" customHeight="1" hidden="1">
      <c r="A247" s="270"/>
      <c r="B247" s="270" t="s">
        <v>280</v>
      </c>
      <c r="C247" s="271" t="s">
        <v>281</v>
      </c>
      <c r="D247" s="272"/>
      <c r="E247" s="273"/>
      <c r="F247" s="301">
        <f t="shared" si="5"/>
        <v>0</v>
      </c>
      <c r="G247" s="273"/>
      <c r="H247" s="273"/>
    </row>
    <row r="248" spans="1:8" ht="16.5" customHeight="1" hidden="1">
      <c r="A248" s="265" t="s">
        <v>66</v>
      </c>
      <c r="B248" s="266"/>
      <c r="C248" s="267" t="s">
        <v>137</v>
      </c>
      <c r="D248" s="268"/>
      <c r="E248" s="273"/>
      <c r="F248" s="301">
        <f t="shared" si="5"/>
        <v>0</v>
      </c>
      <c r="G248" s="269"/>
      <c r="H248" s="269"/>
    </row>
    <row r="249" spans="1:8" ht="16.5" customHeight="1" hidden="1">
      <c r="A249" s="270"/>
      <c r="B249" s="270" t="s">
        <v>257</v>
      </c>
      <c r="C249" s="271" t="s">
        <v>258</v>
      </c>
      <c r="D249" s="272"/>
      <c r="E249" s="273"/>
      <c r="F249" s="301">
        <f t="shared" si="5"/>
        <v>0</v>
      </c>
      <c r="G249" s="273"/>
      <c r="H249" s="273"/>
    </row>
    <row r="250" spans="1:8" ht="16.5" customHeight="1" hidden="1">
      <c r="A250" s="281"/>
      <c r="B250" s="281" t="s">
        <v>285</v>
      </c>
      <c r="C250" s="299" t="s">
        <v>286</v>
      </c>
      <c r="D250" s="283"/>
      <c r="E250" s="273"/>
      <c r="F250" s="301">
        <f t="shared" si="5"/>
        <v>0</v>
      </c>
      <c r="G250" s="283"/>
      <c r="H250" s="283"/>
    </row>
    <row r="251" spans="1:8" ht="16.5" customHeight="1" hidden="1">
      <c r="A251" s="265" t="s">
        <v>200</v>
      </c>
      <c r="B251" s="266"/>
      <c r="C251" s="267" t="s">
        <v>298</v>
      </c>
      <c r="D251" s="268"/>
      <c r="E251" s="273"/>
      <c r="F251" s="301">
        <f t="shared" si="5"/>
        <v>0</v>
      </c>
      <c r="G251" s="269"/>
      <c r="H251" s="269"/>
    </row>
    <row r="252" spans="1:8" ht="16.5" customHeight="1" hidden="1">
      <c r="A252" s="270"/>
      <c r="B252" s="270" t="s">
        <v>203</v>
      </c>
      <c r="C252" s="271" t="s">
        <v>299</v>
      </c>
      <c r="D252" s="272"/>
      <c r="E252" s="273"/>
      <c r="F252" s="301">
        <f t="shared" si="5"/>
        <v>0</v>
      </c>
      <c r="G252" s="273"/>
      <c r="H252" s="273"/>
    </row>
    <row r="253" spans="1:8" ht="16.5" customHeight="1" hidden="1">
      <c r="A253" s="265" t="s">
        <v>253</v>
      </c>
      <c r="B253" s="266"/>
      <c r="C253" s="267" t="s">
        <v>254</v>
      </c>
      <c r="D253" s="268"/>
      <c r="E253" s="273"/>
      <c r="F253" s="301">
        <f t="shared" si="5"/>
        <v>0</v>
      </c>
      <c r="G253" s="269"/>
      <c r="H253" s="269"/>
    </row>
    <row r="254" spans="1:8" ht="16.5" customHeight="1" hidden="1">
      <c r="A254" s="270"/>
      <c r="B254" s="270" t="s">
        <v>255</v>
      </c>
      <c r="C254" s="271" t="s">
        <v>256</v>
      </c>
      <c r="D254" s="272"/>
      <c r="E254" s="273"/>
      <c r="F254" s="301">
        <f t="shared" si="5"/>
        <v>0</v>
      </c>
      <c r="G254" s="273"/>
      <c r="H254" s="273"/>
    </row>
    <row r="255" spans="1:8" ht="16.5" customHeight="1" hidden="1">
      <c r="A255" s="265" t="s">
        <v>265</v>
      </c>
      <c r="B255" s="266"/>
      <c r="C255" s="267" t="s">
        <v>266</v>
      </c>
      <c r="D255" s="268"/>
      <c r="E255" s="273"/>
      <c r="F255" s="301">
        <f t="shared" si="5"/>
        <v>0</v>
      </c>
      <c r="G255" s="269"/>
      <c r="H255" s="269"/>
    </row>
    <row r="256" spans="1:8" ht="51" customHeight="1" hidden="1">
      <c r="A256" s="270"/>
      <c r="B256" s="270" t="s">
        <v>278</v>
      </c>
      <c r="C256" s="271" t="s">
        <v>289</v>
      </c>
      <c r="D256" s="272"/>
      <c r="E256" s="273"/>
      <c r="F256" s="301">
        <f t="shared" si="5"/>
        <v>0</v>
      </c>
      <c r="G256" s="273"/>
      <c r="H256" s="273"/>
    </row>
    <row r="257" spans="1:8" ht="27" customHeight="1" hidden="1">
      <c r="A257" s="270"/>
      <c r="B257" s="270" t="s">
        <v>282</v>
      </c>
      <c r="C257" s="271" t="s">
        <v>283</v>
      </c>
      <c r="D257" s="272"/>
      <c r="E257" s="273"/>
      <c r="F257" s="301">
        <f t="shared" si="5"/>
        <v>0</v>
      </c>
      <c r="G257" s="273"/>
      <c r="H257" s="273"/>
    </row>
    <row r="258" spans="1:8" ht="16.5" customHeight="1" hidden="1">
      <c r="A258" s="270"/>
      <c r="B258" s="270" t="s">
        <v>292</v>
      </c>
      <c r="C258" s="271" t="s">
        <v>293</v>
      </c>
      <c r="D258" s="272"/>
      <c r="E258" s="273"/>
      <c r="F258" s="301">
        <f t="shared" si="5"/>
        <v>0</v>
      </c>
      <c r="G258" s="273"/>
      <c r="H258" s="273"/>
    </row>
    <row r="259" spans="1:8" ht="16.5" customHeight="1" hidden="1">
      <c r="A259" s="270"/>
      <c r="B259" s="270" t="s">
        <v>294</v>
      </c>
      <c r="C259" s="271" t="s">
        <v>295</v>
      </c>
      <c r="D259" s="272"/>
      <c r="E259" s="273"/>
      <c r="F259" s="301">
        <f t="shared" si="5"/>
        <v>0</v>
      </c>
      <c r="G259" s="273"/>
      <c r="H259" s="273"/>
    </row>
    <row r="260" spans="1:8" ht="16.5" customHeight="1" hidden="1">
      <c r="A260" s="270"/>
      <c r="B260" s="270" t="s">
        <v>277</v>
      </c>
      <c r="C260" s="271" t="s">
        <v>199</v>
      </c>
      <c r="D260" s="272"/>
      <c r="E260" s="273"/>
      <c r="F260" s="301">
        <f t="shared" si="5"/>
        <v>0</v>
      </c>
      <c r="G260" s="273"/>
      <c r="H260" s="273"/>
    </row>
    <row r="261" spans="1:8" ht="16.5" customHeight="1" hidden="1">
      <c r="A261" s="265" t="s">
        <v>269</v>
      </c>
      <c r="B261" s="266"/>
      <c r="C261" s="267" t="s">
        <v>252</v>
      </c>
      <c r="D261" s="268"/>
      <c r="E261" s="273"/>
      <c r="F261" s="301">
        <f t="shared" si="5"/>
        <v>0</v>
      </c>
      <c r="G261" s="269"/>
      <c r="H261" s="269"/>
    </row>
    <row r="262" spans="1:8" ht="17.25" customHeight="1" hidden="1">
      <c r="A262" s="270"/>
      <c r="B262" s="270" t="s">
        <v>280</v>
      </c>
      <c r="C262" s="271" t="s">
        <v>281</v>
      </c>
      <c r="D262" s="272"/>
      <c r="E262" s="273"/>
      <c r="F262" s="301">
        <f t="shared" si="5"/>
        <v>0</v>
      </c>
      <c r="G262" s="273"/>
      <c r="H262" s="273"/>
    </row>
    <row r="263" spans="1:8" ht="16.5" customHeight="1" hidden="1">
      <c r="A263" s="265" t="s">
        <v>218</v>
      </c>
      <c r="B263" s="266"/>
      <c r="C263" s="267" t="s">
        <v>219</v>
      </c>
      <c r="D263" s="268"/>
      <c r="E263" s="273"/>
      <c r="F263" s="301">
        <f t="shared" si="5"/>
        <v>0</v>
      </c>
      <c r="G263" s="269"/>
      <c r="H263" s="269"/>
    </row>
    <row r="264" spans="1:8" ht="16.5" customHeight="1" hidden="1">
      <c r="A264" s="270"/>
      <c r="B264" s="270" t="s">
        <v>287</v>
      </c>
      <c r="C264" s="271" t="s">
        <v>288</v>
      </c>
      <c r="D264" s="272"/>
      <c r="E264" s="273"/>
      <c r="F264" s="301">
        <f t="shared" si="5"/>
        <v>0</v>
      </c>
      <c r="G264" s="273"/>
      <c r="H264" s="273"/>
    </row>
    <row r="265" spans="1:8" ht="16.5" customHeight="1" hidden="1">
      <c r="A265" s="265" t="s">
        <v>62</v>
      </c>
      <c r="B265" s="266"/>
      <c r="C265" s="267" t="s">
        <v>210</v>
      </c>
      <c r="D265" s="268"/>
      <c r="E265" s="273"/>
      <c r="F265" s="301">
        <f t="shared" si="5"/>
        <v>0</v>
      </c>
      <c r="G265" s="269"/>
      <c r="H265" s="269"/>
    </row>
    <row r="266" spans="1:8" ht="16.5" customHeight="1" hidden="1">
      <c r="A266" s="270"/>
      <c r="B266" s="270" t="s">
        <v>63</v>
      </c>
      <c r="C266" s="271" t="s">
        <v>211</v>
      </c>
      <c r="D266" s="272"/>
      <c r="E266" s="273"/>
      <c r="F266" s="301">
        <f aca="true" t="shared" si="6" ref="F266:F329">D266+E266</f>
        <v>0</v>
      </c>
      <c r="G266" s="273"/>
      <c r="H266" s="273"/>
    </row>
    <row r="267" spans="1:8" ht="16.5" customHeight="1" hidden="1">
      <c r="A267" s="265" t="s">
        <v>214</v>
      </c>
      <c r="B267" s="266"/>
      <c r="C267" s="267" t="s">
        <v>215</v>
      </c>
      <c r="D267" s="268"/>
      <c r="E267" s="273"/>
      <c r="F267" s="301">
        <f t="shared" si="6"/>
        <v>0</v>
      </c>
      <c r="G267" s="269"/>
      <c r="H267" s="269"/>
    </row>
    <row r="268" spans="1:8" ht="16.5" customHeight="1" hidden="1">
      <c r="A268" s="270"/>
      <c r="B268" s="270" t="s">
        <v>263</v>
      </c>
      <c r="C268" s="271" t="s">
        <v>264</v>
      </c>
      <c r="D268" s="272"/>
      <c r="E268" s="273"/>
      <c r="F268" s="301">
        <f t="shared" si="6"/>
        <v>0</v>
      </c>
      <c r="G268" s="273"/>
      <c r="H268" s="273"/>
    </row>
    <row r="269" spans="1:8" ht="16.5" customHeight="1" hidden="1">
      <c r="A269" s="265" t="s">
        <v>62</v>
      </c>
      <c r="B269" s="266"/>
      <c r="C269" s="267" t="s">
        <v>210</v>
      </c>
      <c r="D269" s="268"/>
      <c r="E269" s="273"/>
      <c r="F269" s="301">
        <f t="shared" si="6"/>
        <v>0</v>
      </c>
      <c r="G269" s="269"/>
      <c r="H269" s="269"/>
    </row>
    <row r="270" spans="1:8" ht="16.5" customHeight="1" hidden="1">
      <c r="A270" s="270"/>
      <c r="B270" s="270" t="s">
        <v>212</v>
      </c>
      <c r="C270" s="271" t="s">
        <v>213</v>
      </c>
      <c r="D270" s="272"/>
      <c r="E270" s="273"/>
      <c r="F270" s="301">
        <f t="shared" si="6"/>
        <v>0</v>
      </c>
      <c r="G270" s="273"/>
      <c r="H270" s="273"/>
    </row>
    <row r="271" spans="1:8" ht="16.5" customHeight="1" hidden="1">
      <c r="A271" s="265" t="s">
        <v>66</v>
      </c>
      <c r="B271" s="266"/>
      <c r="C271" s="267" t="s">
        <v>137</v>
      </c>
      <c r="D271" s="268"/>
      <c r="E271" s="273"/>
      <c r="F271" s="301">
        <f t="shared" si="6"/>
        <v>0</v>
      </c>
      <c r="G271" s="269"/>
      <c r="H271" s="269"/>
    </row>
    <row r="272" spans="1:8" ht="16.5" customHeight="1" hidden="1">
      <c r="A272" s="270"/>
      <c r="B272" s="270" t="s">
        <v>141</v>
      </c>
      <c r="C272" s="271" t="s">
        <v>142</v>
      </c>
      <c r="D272" s="272"/>
      <c r="E272" s="273"/>
      <c r="F272" s="301">
        <f t="shared" si="6"/>
        <v>0</v>
      </c>
      <c r="G272" s="273"/>
      <c r="H272" s="273"/>
    </row>
    <row r="273" spans="1:8" ht="16.5" customHeight="1" hidden="1">
      <c r="A273" s="270"/>
      <c r="B273" s="270" t="s">
        <v>272</v>
      </c>
      <c r="C273" s="271" t="s">
        <v>273</v>
      </c>
      <c r="D273" s="272"/>
      <c r="E273" s="273"/>
      <c r="F273" s="301">
        <f t="shared" si="6"/>
        <v>0</v>
      </c>
      <c r="G273" s="273"/>
      <c r="H273" s="273"/>
    </row>
    <row r="274" spans="1:8" ht="16.5" customHeight="1" hidden="1">
      <c r="A274" s="270"/>
      <c r="B274" s="270" t="s">
        <v>143</v>
      </c>
      <c r="C274" s="271" t="s">
        <v>144</v>
      </c>
      <c r="D274" s="272"/>
      <c r="E274" s="273"/>
      <c r="F274" s="301">
        <f t="shared" si="6"/>
        <v>0</v>
      </c>
      <c r="G274" s="273"/>
      <c r="H274" s="273"/>
    </row>
    <row r="275" spans="1:8" ht="16.5" customHeight="1" hidden="1">
      <c r="A275" s="270"/>
      <c r="B275" s="270" t="s">
        <v>296</v>
      </c>
      <c r="C275" s="271" t="s">
        <v>297</v>
      </c>
      <c r="D275" s="272"/>
      <c r="E275" s="273"/>
      <c r="F275" s="301">
        <f t="shared" si="6"/>
        <v>0</v>
      </c>
      <c r="G275" s="273"/>
      <c r="H275" s="273"/>
    </row>
    <row r="276" spans="1:8" ht="16.5" customHeight="1" hidden="1">
      <c r="A276" s="270"/>
      <c r="B276" s="270" t="s">
        <v>257</v>
      </c>
      <c r="C276" s="271" t="s">
        <v>258</v>
      </c>
      <c r="D276" s="272"/>
      <c r="E276" s="273"/>
      <c r="F276" s="301">
        <f t="shared" si="6"/>
        <v>0</v>
      </c>
      <c r="G276" s="273"/>
      <c r="H276" s="273"/>
    </row>
    <row r="277" spans="1:8" ht="16.5" customHeight="1" hidden="1">
      <c r="A277" s="270"/>
      <c r="B277" s="270" t="s">
        <v>274</v>
      </c>
      <c r="C277" s="271" t="s">
        <v>275</v>
      </c>
      <c r="D277" s="272"/>
      <c r="E277" s="273"/>
      <c r="F277" s="301">
        <f t="shared" si="6"/>
        <v>0</v>
      </c>
      <c r="G277" s="273"/>
      <c r="H277" s="273"/>
    </row>
    <row r="278" spans="1:8" ht="16.5" customHeight="1" hidden="1">
      <c r="A278" s="265" t="s">
        <v>265</v>
      </c>
      <c r="B278" s="266"/>
      <c r="C278" s="267" t="s">
        <v>266</v>
      </c>
      <c r="D278" s="268"/>
      <c r="E278" s="273"/>
      <c r="F278" s="301">
        <f t="shared" si="6"/>
        <v>0</v>
      </c>
      <c r="G278" s="269"/>
      <c r="H278" s="269"/>
    </row>
    <row r="279" spans="1:8" ht="16.5" customHeight="1" hidden="1">
      <c r="A279" s="270"/>
      <c r="B279" s="270" t="s">
        <v>277</v>
      </c>
      <c r="C279" s="271" t="s">
        <v>199</v>
      </c>
      <c r="D279" s="272"/>
      <c r="E279" s="273"/>
      <c r="F279" s="301">
        <f t="shared" si="6"/>
        <v>0</v>
      </c>
      <c r="G279" s="273"/>
      <c r="H279" s="273"/>
    </row>
    <row r="280" spans="1:8" ht="16.5" customHeight="1" hidden="1">
      <c r="A280" s="265" t="s">
        <v>66</v>
      </c>
      <c r="B280" s="266"/>
      <c r="C280" s="267" t="s">
        <v>137</v>
      </c>
      <c r="D280" s="268"/>
      <c r="E280" s="273"/>
      <c r="F280" s="301">
        <f t="shared" si="6"/>
        <v>0</v>
      </c>
      <c r="G280" s="269"/>
      <c r="H280" s="269"/>
    </row>
    <row r="281" spans="1:8" ht="16.5" customHeight="1" hidden="1">
      <c r="A281" s="270"/>
      <c r="B281" s="270" t="s">
        <v>141</v>
      </c>
      <c r="C281" s="271" t="s">
        <v>142</v>
      </c>
      <c r="D281" s="272"/>
      <c r="E281" s="273"/>
      <c r="F281" s="301">
        <f t="shared" si="6"/>
        <v>0</v>
      </c>
      <c r="G281" s="273"/>
      <c r="H281" s="273"/>
    </row>
    <row r="282" spans="1:8" ht="16.5" customHeight="1" hidden="1">
      <c r="A282" s="265" t="s">
        <v>253</v>
      </c>
      <c r="B282" s="266"/>
      <c r="C282" s="267" t="s">
        <v>254</v>
      </c>
      <c r="D282" s="268"/>
      <c r="E282" s="273"/>
      <c r="F282" s="301">
        <f t="shared" si="6"/>
        <v>0</v>
      </c>
      <c r="G282" s="269"/>
      <c r="H282" s="269"/>
    </row>
    <row r="283" spans="1:8" ht="16.5" customHeight="1" hidden="1">
      <c r="A283" s="270"/>
      <c r="B283" s="270" t="s">
        <v>255</v>
      </c>
      <c r="C283" s="271" t="s">
        <v>256</v>
      </c>
      <c r="D283" s="272"/>
      <c r="E283" s="273"/>
      <c r="F283" s="301">
        <f t="shared" si="6"/>
        <v>0</v>
      </c>
      <c r="G283" s="273"/>
      <c r="H283" s="273"/>
    </row>
    <row r="284" spans="1:8" ht="16.5" customHeight="1" hidden="1">
      <c r="A284" s="265" t="s">
        <v>265</v>
      </c>
      <c r="B284" s="266"/>
      <c r="C284" s="267" t="s">
        <v>266</v>
      </c>
      <c r="D284" s="268"/>
      <c r="E284" s="273"/>
      <c r="F284" s="301">
        <f t="shared" si="6"/>
        <v>0</v>
      </c>
      <c r="G284" s="269"/>
      <c r="H284" s="269"/>
    </row>
    <row r="285" spans="1:8" s="17" customFormat="1" ht="41.25" customHeight="1" hidden="1">
      <c r="A285" s="270"/>
      <c r="B285" s="270" t="s">
        <v>267</v>
      </c>
      <c r="C285" s="271" t="s">
        <v>268</v>
      </c>
      <c r="D285" s="272"/>
      <c r="E285" s="273"/>
      <c r="F285" s="301">
        <f t="shared" si="6"/>
        <v>0</v>
      </c>
      <c r="G285" s="273"/>
      <c r="H285" s="273"/>
    </row>
    <row r="286" spans="1:8" s="17" customFormat="1" ht="55.5" customHeight="1" hidden="1">
      <c r="A286" s="270"/>
      <c r="B286" s="270" t="s">
        <v>278</v>
      </c>
      <c r="C286" s="271" t="s">
        <v>279</v>
      </c>
      <c r="D286" s="272"/>
      <c r="E286" s="273"/>
      <c r="F286" s="301">
        <f t="shared" si="6"/>
        <v>0</v>
      </c>
      <c r="G286" s="273"/>
      <c r="H286" s="273"/>
    </row>
    <row r="287" spans="1:8" s="17" customFormat="1" ht="27.75" customHeight="1" hidden="1">
      <c r="A287" s="270"/>
      <c r="B287" s="270" t="s">
        <v>282</v>
      </c>
      <c r="C287" s="271" t="s">
        <v>283</v>
      </c>
      <c r="D287" s="272"/>
      <c r="E287" s="273"/>
      <c r="F287" s="301">
        <f t="shared" si="6"/>
        <v>0</v>
      </c>
      <c r="G287" s="273"/>
      <c r="H287" s="273"/>
    </row>
    <row r="288" spans="1:8" s="17" customFormat="1" ht="16.5" customHeight="1" hidden="1">
      <c r="A288" s="270"/>
      <c r="B288" s="270" t="s">
        <v>292</v>
      </c>
      <c r="C288" s="271" t="s">
        <v>293</v>
      </c>
      <c r="D288" s="272"/>
      <c r="E288" s="273"/>
      <c r="F288" s="301">
        <f t="shared" si="6"/>
        <v>0</v>
      </c>
      <c r="G288" s="273"/>
      <c r="H288" s="273"/>
    </row>
    <row r="289" spans="1:8" ht="42.75" customHeight="1" hidden="1">
      <c r="A289" s="270"/>
      <c r="B289" s="270" t="s">
        <v>267</v>
      </c>
      <c r="C289" s="271" t="s">
        <v>268</v>
      </c>
      <c r="D289" s="272"/>
      <c r="E289" s="273"/>
      <c r="F289" s="301">
        <f t="shared" si="6"/>
        <v>0</v>
      </c>
      <c r="G289" s="273"/>
      <c r="H289" s="273"/>
    </row>
    <row r="290" spans="1:8" ht="16.5" customHeight="1" hidden="1">
      <c r="A290" s="265" t="s">
        <v>66</v>
      </c>
      <c r="B290" s="266"/>
      <c r="C290" s="267" t="s">
        <v>137</v>
      </c>
      <c r="D290" s="268"/>
      <c r="E290" s="273"/>
      <c r="F290" s="301">
        <f t="shared" si="6"/>
        <v>0</v>
      </c>
      <c r="G290" s="269"/>
      <c r="H290" s="269"/>
    </row>
    <row r="291" spans="1:8" s="17" customFormat="1" ht="16.5" customHeight="1" hidden="1">
      <c r="A291" s="270"/>
      <c r="B291" s="270" t="s">
        <v>141</v>
      </c>
      <c r="C291" s="271" t="s">
        <v>142</v>
      </c>
      <c r="D291" s="272"/>
      <c r="E291" s="273"/>
      <c r="F291" s="301">
        <f t="shared" si="6"/>
        <v>0</v>
      </c>
      <c r="G291" s="273"/>
      <c r="H291" s="273"/>
    </row>
    <row r="292" spans="1:8" s="17" customFormat="1" ht="16.5" customHeight="1" hidden="1">
      <c r="A292" s="270"/>
      <c r="B292" s="270" t="s">
        <v>272</v>
      </c>
      <c r="C292" s="271" t="s">
        <v>273</v>
      </c>
      <c r="D292" s="272"/>
      <c r="E292" s="273"/>
      <c r="F292" s="301">
        <f t="shared" si="6"/>
        <v>0</v>
      </c>
      <c r="G292" s="273"/>
      <c r="H292" s="273"/>
    </row>
    <row r="293" spans="1:8" ht="16.5" customHeight="1" hidden="1">
      <c r="A293" s="270"/>
      <c r="B293" s="270" t="s">
        <v>67</v>
      </c>
      <c r="C293" s="271" t="s">
        <v>217</v>
      </c>
      <c r="D293" s="272"/>
      <c r="E293" s="273"/>
      <c r="F293" s="301">
        <f t="shared" si="6"/>
        <v>0</v>
      </c>
      <c r="G293" s="273"/>
      <c r="H293" s="273"/>
    </row>
    <row r="294" spans="1:8" ht="16.5" customHeight="1" hidden="1">
      <c r="A294" s="270"/>
      <c r="B294" s="270" t="s">
        <v>143</v>
      </c>
      <c r="C294" s="271" t="s">
        <v>144</v>
      </c>
      <c r="D294" s="272"/>
      <c r="E294" s="273"/>
      <c r="F294" s="301">
        <f t="shared" si="6"/>
        <v>0</v>
      </c>
      <c r="G294" s="273"/>
      <c r="H294" s="273"/>
    </row>
    <row r="295" spans="1:8" ht="16.5" customHeight="1" hidden="1">
      <c r="A295" s="270"/>
      <c r="B295" s="270" t="s">
        <v>296</v>
      </c>
      <c r="C295" s="271" t="s">
        <v>297</v>
      </c>
      <c r="D295" s="272"/>
      <c r="E295" s="273"/>
      <c r="F295" s="301">
        <f t="shared" si="6"/>
        <v>0</v>
      </c>
      <c r="G295" s="273"/>
      <c r="H295" s="273"/>
    </row>
    <row r="296" spans="1:8" ht="16.5" customHeight="1" hidden="1">
      <c r="A296" s="270"/>
      <c r="B296" s="270" t="s">
        <v>257</v>
      </c>
      <c r="C296" s="271" t="s">
        <v>258</v>
      </c>
      <c r="D296" s="272"/>
      <c r="E296" s="273"/>
      <c r="F296" s="301">
        <f t="shared" si="6"/>
        <v>0</v>
      </c>
      <c r="G296" s="273"/>
      <c r="H296" s="273"/>
    </row>
    <row r="297" spans="1:8" ht="16.5" customHeight="1" hidden="1">
      <c r="A297" s="270"/>
      <c r="B297" s="270" t="s">
        <v>274</v>
      </c>
      <c r="C297" s="271" t="s">
        <v>275</v>
      </c>
      <c r="D297" s="272"/>
      <c r="E297" s="273"/>
      <c r="F297" s="301">
        <f t="shared" si="6"/>
        <v>0</v>
      </c>
      <c r="G297" s="273"/>
      <c r="H297" s="273"/>
    </row>
    <row r="298" spans="1:8" ht="16.5" customHeight="1" hidden="1">
      <c r="A298" s="265" t="s">
        <v>265</v>
      </c>
      <c r="B298" s="266"/>
      <c r="C298" s="267" t="s">
        <v>266</v>
      </c>
      <c r="D298" s="268"/>
      <c r="E298" s="273"/>
      <c r="F298" s="301">
        <f t="shared" si="6"/>
        <v>0</v>
      </c>
      <c r="G298" s="269"/>
      <c r="H298" s="269"/>
    </row>
    <row r="299" spans="1:8" ht="16.5" customHeight="1" hidden="1">
      <c r="A299" s="270"/>
      <c r="B299" s="270" t="s">
        <v>294</v>
      </c>
      <c r="C299" s="271" t="s">
        <v>295</v>
      </c>
      <c r="D299" s="272"/>
      <c r="E299" s="273"/>
      <c r="F299" s="301">
        <f t="shared" si="6"/>
        <v>0</v>
      </c>
      <c r="G299" s="273"/>
      <c r="H299" s="273"/>
    </row>
    <row r="300" spans="1:8" ht="16.5" customHeight="1" hidden="1">
      <c r="A300" s="265" t="s">
        <v>269</v>
      </c>
      <c r="B300" s="266"/>
      <c r="C300" s="267" t="s">
        <v>252</v>
      </c>
      <c r="D300" s="268"/>
      <c r="E300" s="273"/>
      <c r="F300" s="301">
        <f t="shared" si="6"/>
        <v>0</v>
      </c>
      <c r="G300" s="269"/>
      <c r="H300" s="269"/>
    </row>
    <row r="301" spans="1:8" ht="16.5" customHeight="1" hidden="1">
      <c r="A301" s="270"/>
      <c r="B301" s="270" t="s">
        <v>280</v>
      </c>
      <c r="C301" s="271" t="s">
        <v>281</v>
      </c>
      <c r="D301" s="272"/>
      <c r="E301" s="273"/>
      <c r="F301" s="301">
        <f t="shared" si="6"/>
        <v>0</v>
      </c>
      <c r="G301" s="273"/>
      <c r="H301" s="273"/>
    </row>
    <row r="302" spans="1:8" s="162" customFormat="1" ht="16.5" customHeight="1" hidden="1">
      <c r="A302" s="266" t="s">
        <v>66</v>
      </c>
      <c r="B302" s="266"/>
      <c r="C302" s="267" t="s">
        <v>137</v>
      </c>
      <c r="D302" s="268"/>
      <c r="E302" s="273"/>
      <c r="F302" s="301">
        <f t="shared" si="6"/>
        <v>0</v>
      </c>
      <c r="G302" s="269"/>
      <c r="H302" s="269"/>
    </row>
    <row r="303" spans="1:8" ht="16.5" customHeight="1" hidden="1">
      <c r="A303" s="270"/>
      <c r="B303" s="270" t="s">
        <v>272</v>
      </c>
      <c r="C303" s="271" t="s">
        <v>273</v>
      </c>
      <c r="D303" s="272"/>
      <c r="E303" s="273"/>
      <c r="F303" s="301">
        <f t="shared" si="6"/>
        <v>0</v>
      </c>
      <c r="G303" s="273"/>
      <c r="H303" s="273"/>
    </row>
    <row r="304" spans="1:8" ht="16.5" customHeight="1" hidden="1">
      <c r="A304" s="270"/>
      <c r="B304" s="270" t="s">
        <v>67</v>
      </c>
      <c r="C304" s="271" t="s">
        <v>217</v>
      </c>
      <c r="D304" s="272"/>
      <c r="E304" s="273"/>
      <c r="F304" s="301">
        <f t="shared" si="6"/>
        <v>0</v>
      </c>
      <c r="G304" s="273"/>
      <c r="H304" s="273"/>
    </row>
    <row r="305" spans="1:8" s="162" customFormat="1" ht="16.5" customHeight="1" hidden="1">
      <c r="A305" s="266" t="s">
        <v>265</v>
      </c>
      <c r="B305" s="266"/>
      <c r="C305" s="267" t="s">
        <v>266</v>
      </c>
      <c r="D305" s="268"/>
      <c r="E305" s="273"/>
      <c r="F305" s="301">
        <f t="shared" si="6"/>
        <v>0</v>
      </c>
      <c r="G305" s="269"/>
      <c r="H305" s="269"/>
    </row>
    <row r="306" spans="1:8" ht="52.5" customHeight="1" hidden="1">
      <c r="A306" s="270"/>
      <c r="B306" s="270" t="s">
        <v>278</v>
      </c>
      <c r="C306" s="271" t="s">
        <v>279</v>
      </c>
      <c r="D306" s="272"/>
      <c r="E306" s="273"/>
      <c r="F306" s="301">
        <f t="shared" si="6"/>
        <v>0</v>
      </c>
      <c r="G306" s="273"/>
      <c r="H306" s="273"/>
    </row>
    <row r="307" spans="1:8" ht="16.5" customHeight="1" hidden="1">
      <c r="A307" s="265" t="s">
        <v>218</v>
      </c>
      <c r="B307" s="266"/>
      <c r="C307" s="267" t="s">
        <v>219</v>
      </c>
      <c r="D307" s="268"/>
      <c r="E307" s="273"/>
      <c r="F307" s="301">
        <f t="shared" si="6"/>
        <v>0</v>
      </c>
      <c r="G307" s="269"/>
      <c r="H307" s="269"/>
    </row>
    <row r="308" spans="1:8" ht="16.5" customHeight="1" hidden="1">
      <c r="A308" s="270"/>
      <c r="B308" s="270" t="s">
        <v>220</v>
      </c>
      <c r="C308" s="271" t="s">
        <v>221</v>
      </c>
      <c r="D308" s="272"/>
      <c r="E308" s="273"/>
      <c r="F308" s="301">
        <f t="shared" si="6"/>
        <v>0</v>
      </c>
      <c r="G308" s="273"/>
      <c r="H308" s="273"/>
    </row>
    <row r="309" spans="1:8" ht="16.5" customHeight="1" hidden="1">
      <c r="A309" s="270"/>
      <c r="B309" s="270" t="s">
        <v>272</v>
      </c>
      <c r="C309" s="271" t="s">
        <v>273</v>
      </c>
      <c r="D309" s="272"/>
      <c r="E309" s="273"/>
      <c r="F309" s="301">
        <f t="shared" si="6"/>
        <v>0</v>
      </c>
      <c r="G309" s="273"/>
      <c r="H309" s="273"/>
    </row>
    <row r="310" spans="1:8" ht="16.5" customHeight="1" hidden="1">
      <c r="A310" s="270"/>
      <c r="B310" s="270" t="s">
        <v>67</v>
      </c>
      <c r="C310" s="271" t="s">
        <v>217</v>
      </c>
      <c r="D310" s="272"/>
      <c r="E310" s="273"/>
      <c r="F310" s="301">
        <f t="shared" si="6"/>
        <v>0</v>
      </c>
      <c r="G310" s="273"/>
      <c r="H310" s="273"/>
    </row>
    <row r="311" spans="1:8" ht="16.5" customHeight="1" hidden="1">
      <c r="A311" s="265" t="s">
        <v>269</v>
      </c>
      <c r="B311" s="266"/>
      <c r="C311" s="267" t="s">
        <v>252</v>
      </c>
      <c r="D311" s="268"/>
      <c r="E311" s="273"/>
      <c r="F311" s="301">
        <f t="shared" si="6"/>
        <v>0</v>
      </c>
      <c r="G311" s="269"/>
      <c r="H311" s="269"/>
    </row>
    <row r="312" spans="1:8" ht="16.5" customHeight="1" hidden="1">
      <c r="A312" s="270"/>
      <c r="B312" s="270" t="s">
        <v>270</v>
      </c>
      <c r="C312" s="271" t="s">
        <v>271</v>
      </c>
      <c r="D312" s="272"/>
      <c r="E312" s="273"/>
      <c r="F312" s="301">
        <f t="shared" si="6"/>
        <v>0</v>
      </c>
      <c r="G312" s="273"/>
      <c r="H312" s="273"/>
    </row>
    <row r="313" spans="1:8" ht="16.5" customHeight="1" hidden="1">
      <c r="A313" s="284" t="s">
        <v>66</v>
      </c>
      <c r="B313" s="278"/>
      <c r="C313" s="279" t="s">
        <v>137</v>
      </c>
      <c r="D313" s="280"/>
      <c r="E313" s="273"/>
      <c r="F313" s="301">
        <f t="shared" si="6"/>
        <v>0</v>
      </c>
      <c r="G313" s="269"/>
      <c r="H313" s="269"/>
    </row>
    <row r="314" spans="1:8" ht="16.5" customHeight="1" hidden="1">
      <c r="A314" s="288"/>
      <c r="B314" s="281" t="s">
        <v>141</v>
      </c>
      <c r="C314" s="287" t="s">
        <v>142</v>
      </c>
      <c r="D314" s="283"/>
      <c r="E314" s="273"/>
      <c r="F314" s="301">
        <f t="shared" si="6"/>
        <v>0</v>
      </c>
      <c r="G314" s="273"/>
      <c r="H314" s="273"/>
    </row>
    <row r="315" spans="1:8" ht="16.5" customHeight="1" hidden="1">
      <c r="A315" s="288"/>
      <c r="B315" s="281" t="s">
        <v>272</v>
      </c>
      <c r="C315" s="300" t="s">
        <v>273</v>
      </c>
      <c r="D315" s="283"/>
      <c r="E315" s="273"/>
      <c r="F315" s="301">
        <f t="shared" si="6"/>
        <v>0</v>
      </c>
      <c r="G315" s="273"/>
      <c r="H315" s="273"/>
    </row>
    <row r="316" spans="1:8" ht="16.5" customHeight="1" hidden="1">
      <c r="A316" s="288"/>
      <c r="B316" s="281" t="s">
        <v>67</v>
      </c>
      <c r="C316" s="287" t="s">
        <v>217</v>
      </c>
      <c r="D316" s="283"/>
      <c r="E316" s="273"/>
      <c r="F316" s="301">
        <f t="shared" si="6"/>
        <v>0</v>
      </c>
      <c r="G316" s="273"/>
      <c r="H316" s="273"/>
    </row>
    <row r="317" spans="1:8" ht="16.5" customHeight="1" hidden="1">
      <c r="A317" s="288"/>
      <c r="B317" s="281" t="s">
        <v>143</v>
      </c>
      <c r="C317" s="289" t="s">
        <v>144</v>
      </c>
      <c r="D317" s="283"/>
      <c r="E317" s="273"/>
      <c r="F317" s="301">
        <f t="shared" si="6"/>
        <v>0</v>
      </c>
      <c r="G317" s="273"/>
      <c r="H317" s="273"/>
    </row>
    <row r="318" spans="1:8" ht="16.5" customHeight="1" hidden="1">
      <c r="A318" s="265" t="s">
        <v>265</v>
      </c>
      <c r="B318" s="266"/>
      <c r="C318" s="267" t="s">
        <v>266</v>
      </c>
      <c r="D318" s="268"/>
      <c r="E318" s="273"/>
      <c r="F318" s="301">
        <f t="shared" si="6"/>
        <v>0</v>
      </c>
      <c r="G318" s="269"/>
      <c r="H318" s="269"/>
    </row>
    <row r="319" spans="1:8" ht="51" customHeight="1" hidden="1">
      <c r="A319" s="274"/>
      <c r="B319" s="270" t="s">
        <v>278</v>
      </c>
      <c r="C319" s="271" t="s">
        <v>279</v>
      </c>
      <c r="D319" s="272"/>
      <c r="E319" s="273"/>
      <c r="F319" s="301">
        <f t="shared" si="6"/>
        <v>0</v>
      </c>
      <c r="G319" s="273"/>
      <c r="H319" s="273"/>
    </row>
    <row r="320" spans="1:8" ht="15.75" customHeight="1" hidden="1">
      <c r="A320" s="274"/>
      <c r="B320" s="270" t="s">
        <v>277</v>
      </c>
      <c r="C320" s="271" t="s">
        <v>199</v>
      </c>
      <c r="D320" s="272"/>
      <c r="E320" s="273"/>
      <c r="F320" s="301">
        <f t="shared" si="6"/>
        <v>0</v>
      </c>
      <c r="G320" s="273"/>
      <c r="H320" s="273"/>
    </row>
    <row r="321" spans="1:8" ht="12.75" hidden="1">
      <c r="A321" s="265" t="s">
        <v>218</v>
      </c>
      <c r="B321" s="266"/>
      <c r="C321" s="267" t="s">
        <v>219</v>
      </c>
      <c r="D321" s="268"/>
      <c r="E321" s="273"/>
      <c r="F321" s="301">
        <f t="shared" si="6"/>
        <v>0</v>
      </c>
      <c r="G321" s="269"/>
      <c r="H321" s="269"/>
    </row>
    <row r="322" spans="1:8" ht="12.75" hidden="1">
      <c r="A322" s="274"/>
      <c r="B322" s="270" t="s">
        <v>27</v>
      </c>
      <c r="C322" s="271" t="s">
        <v>28</v>
      </c>
      <c r="D322" s="272"/>
      <c r="E322" s="273"/>
      <c r="F322" s="301">
        <f t="shared" si="6"/>
        <v>0</v>
      </c>
      <c r="G322" s="273"/>
      <c r="H322" s="273"/>
    </row>
    <row r="323" spans="1:8" ht="12.75" hidden="1">
      <c r="A323" s="265" t="s">
        <v>218</v>
      </c>
      <c r="B323" s="266"/>
      <c r="C323" s="267" t="s">
        <v>219</v>
      </c>
      <c r="D323" s="268"/>
      <c r="E323" s="273"/>
      <c r="F323" s="301">
        <f t="shared" si="6"/>
        <v>0</v>
      </c>
      <c r="G323" s="269"/>
      <c r="H323" s="269"/>
    </row>
    <row r="324" spans="1:8" ht="12.75" hidden="1">
      <c r="A324" s="274"/>
      <c r="B324" s="270" t="s">
        <v>220</v>
      </c>
      <c r="C324" s="271" t="s">
        <v>221</v>
      </c>
      <c r="D324" s="272"/>
      <c r="E324" s="273"/>
      <c r="F324" s="301">
        <f t="shared" si="6"/>
        <v>0</v>
      </c>
      <c r="G324" s="273"/>
      <c r="H324" s="273"/>
    </row>
    <row r="325" spans="1:8" ht="12.75" hidden="1">
      <c r="A325" s="265" t="s">
        <v>223</v>
      </c>
      <c r="B325" s="266"/>
      <c r="C325" s="267" t="s">
        <v>312</v>
      </c>
      <c r="D325" s="268"/>
      <c r="E325" s="273"/>
      <c r="F325" s="301">
        <f t="shared" si="6"/>
        <v>0</v>
      </c>
      <c r="G325" s="269"/>
      <c r="H325" s="269"/>
    </row>
    <row r="326" spans="1:8" s="17" customFormat="1" ht="12.75" hidden="1">
      <c r="A326" s="274"/>
      <c r="B326" s="270" t="s">
        <v>313</v>
      </c>
      <c r="C326" s="271" t="s">
        <v>314</v>
      </c>
      <c r="D326" s="272"/>
      <c r="E326" s="273"/>
      <c r="F326" s="301">
        <f t="shared" si="6"/>
        <v>0</v>
      </c>
      <c r="G326" s="273"/>
      <c r="H326" s="273"/>
    </row>
    <row r="327" spans="1:8" ht="12.75" hidden="1">
      <c r="A327" s="265" t="s">
        <v>259</v>
      </c>
      <c r="B327" s="266"/>
      <c r="C327" s="267" t="s">
        <v>260</v>
      </c>
      <c r="D327" s="268"/>
      <c r="E327" s="273"/>
      <c r="F327" s="301">
        <f t="shared" si="6"/>
        <v>0</v>
      </c>
      <c r="G327" s="269"/>
      <c r="H327" s="269"/>
    </row>
    <row r="328" spans="1:8" ht="12.75" hidden="1">
      <c r="A328" s="274"/>
      <c r="B328" s="270" t="s">
        <v>308</v>
      </c>
      <c r="C328" s="271" t="s">
        <v>309</v>
      </c>
      <c r="D328" s="272"/>
      <c r="E328" s="273"/>
      <c r="F328" s="301">
        <f t="shared" si="6"/>
        <v>0</v>
      </c>
      <c r="G328" s="273"/>
      <c r="H328" s="273"/>
    </row>
    <row r="329" spans="1:8" ht="12.75" hidden="1">
      <c r="A329" s="265" t="s">
        <v>265</v>
      </c>
      <c r="B329" s="266"/>
      <c r="C329" s="267" t="s">
        <v>266</v>
      </c>
      <c r="D329" s="268"/>
      <c r="E329" s="273"/>
      <c r="F329" s="301">
        <f t="shared" si="6"/>
        <v>0</v>
      </c>
      <c r="G329" s="269"/>
      <c r="H329" s="269"/>
    </row>
    <row r="330" spans="1:8" ht="38.25" hidden="1">
      <c r="A330" s="265"/>
      <c r="B330" s="270" t="s">
        <v>267</v>
      </c>
      <c r="C330" s="271" t="s">
        <v>268</v>
      </c>
      <c r="D330" s="272"/>
      <c r="E330" s="273"/>
      <c r="F330" s="301">
        <f aca="true" t="shared" si="7" ref="F330:F378">D330+E330</f>
        <v>0</v>
      </c>
      <c r="G330" s="273"/>
      <c r="H330" s="273"/>
    </row>
    <row r="331" spans="1:8" ht="51" hidden="1">
      <c r="A331" s="265"/>
      <c r="B331" s="270" t="s">
        <v>278</v>
      </c>
      <c r="C331" s="271" t="s">
        <v>279</v>
      </c>
      <c r="D331" s="272"/>
      <c r="E331" s="273"/>
      <c r="F331" s="301">
        <f t="shared" si="7"/>
        <v>0</v>
      </c>
      <c r="G331" s="273"/>
      <c r="H331" s="273"/>
    </row>
    <row r="332" spans="1:8" ht="25.5" hidden="1">
      <c r="A332" s="265"/>
      <c r="B332" s="270" t="s">
        <v>282</v>
      </c>
      <c r="C332" s="271" t="s">
        <v>283</v>
      </c>
      <c r="D332" s="272"/>
      <c r="E332" s="273"/>
      <c r="F332" s="301">
        <f t="shared" si="7"/>
        <v>0</v>
      </c>
      <c r="G332" s="273"/>
      <c r="H332" s="273"/>
    </row>
    <row r="333" spans="1:8" ht="12.75" hidden="1">
      <c r="A333" s="265"/>
      <c r="B333" s="270" t="s">
        <v>292</v>
      </c>
      <c r="C333" s="271" t="s">
        <v>293</v>
      </c>
      <c r="D333" s="272"/>
      <c r="E333" s="273"/>
      <c r="F333" s="301">
        <f t="shared" si="7"/>
        <v>0</v>
      </c>
      <c r="G333" s="273"/>
      <c r="H333" s="273"/>
    </row>
    <row r="334" spans="1:8" ht="12.75" hidden="1">
      <c r="A334" s="265" t="s">
        <v>253</v>
      </c>
      <c r="B334" s="266"/>
      <c r="C334" s="267" t="s">
        <v>254</v>
      </c>
      <c r="D334" s="268"/>
      <c r="E334" s="273"/>
      <c r="F334" s="301">
        <f t="shared" si="7"/>
        <v>0</v>
      </c>
      <c r="G334" s="269"/>
      <c r="H334" s="269"/>
    </row>
    <row r="335" spans="1:8" ht="12.75" hidden="1">
      <c r="A335" s="265"/>
      <c r="B335" s="270" t="s">
        <v>255</v>
      </c>
      <c r="C335" s="271" t="s">
        <v>256</v>
      </c>
      <c r="D335" s="272"/>
      <c r="E335" s="273"/>
      <c r="F335" s="301">
        <f t="shared" si="7"/>
        <v>0</v>
      </c>
      <c r="G335" s="273"/>
      <c r="H335" s="273"/>
    </row>
    <row r="336" spans="1:8" ht="12.75" hidden="1">
      <c r="A336" s="265" t="s">
        <v>218</v>
      </c>
      <c r="B336" s="266"/>
      <c r="C336" s="267" t="s">
        <v>219</v>
      </c>
      <c r="D336" s="268"/>
      <c r="E336" s="273"/>
      <c r="F336" s="301">
        <f t="shared" si="7"/>
        <v>0</v>
      </c>
      <c r="G336" s="269"/>
      <c r="H336" s="269"/>
    </row>
    <row r="337" spans="1:8" ht="12.75" hidden="1">
      <c r="A337" s="265"/>
      <c r="B337" s="270" t="s">
        <v>222</v>
      </c>
      <c r="C337" s="271" t="s">
        <v>199</v>
      </c>
      <c r="D337" s="272"/>
      <c r="E337" s="273"/>
      <c r="F337" s="301">
        <f t="shared" si="7"/>
        <v>0</v>
      </c>
      <c r="G337" s="273"/>
      <c r="H337" s="273"/>
    </row>
    <row r="338" spans="1:8" s="17" customFormat="1" ht="12.75" hidden="1">
      <c r="A338" s="274"/>
      <c r="B338" s="270" t="s">
        <v>294</v>
      </c>
      <c r="C338" s="271" t="s">
        <v>295</v>
      </c>
      <c r="D338" s="272"/>
      <c r="E338" s="273"/>
      <c r="F338" s="301">
        <f t="shared" si="7"/>
        <v>0</v>
      </c>
      <c r="G338" s="273"/>
      <c r="H338" s="273"/>
    </row>
    <row r="339" spans="1:8" ht="12.75" hidden="1">
      <c r="A339" s="265" t="s">
        <v>269</v>
      </c>
      <c r="B339" s="266"/>
      <c r="C339" s="267" t="s">
        <v>252</v>
      </c>
      <c r="D339" s="268"/>
      <c r="E339" s="268"/>
      <c r="F339" s="301">
        <f t="shared" si="7"/>
        <v>0</v>
      </c>
      <c r="G339" s="269"/>
      <c r="H339" s="269"/>
    </row>
    <row r="340" spans="1:8" s="17" customFormat="1" ht="12.75" hidden="1">
      <c r="A340" s="274"/>
      <c r="B340" s="270" t="s">
        <v>280</v>
      </c>
      <c r="C340" s="271" t="s">
        <v>281</v>
      </c>
      <c r="D340" s="272"/>
      <c r="E340" s="273"/>
      <c r="F340" s="301">
        <f t="shared" si="7"/>
        <v>0</v>
      </c>
      <c r="G340" s="273"/>
      <c r="H340" s="273"/>
    </row>
    <row r="341" spans="1:8" ht="12.75" hidden="1">
      <c r="A341" s="265" t="s">
        <v>259</v>
      </c>
      <c r="B341" s="266"/>
      <c r="C341" s="267" t="s">
        <v>260</v>
      </c>
      <c r="D341" s="268"/>
      <c r="E341" s="268"/>
      <c r="F341" s="301">
        <f t="shared" si="7"/>
        <v>0</v>
      </c>
      <c r="G341" s="269"/>
      <c r="H341" s="269"/>
    </row>
    <row r="342" spans="1:8" s="17" customFormat="1" ht="12.75" hidden="1">
      <c r="A342" s="274"/>
      <c r="B342" s="270" t="s">
        <v>308</v>
      </c>
      <c r="C342" s="271" t="s">
        <v>309</v>
      </c>
      <c r="D342" s="272"/>
      <c r="E342" s="273"/>
      <c r="F342" s="301">
        <f t="shared" si="7"/>
        <v>0</v>
      </c>
      <c r="G342" s="273"/>
      <c r="H342" s="273"/>
    </row>
    <row r="343" spans="1:8" s="17" customFormat="1" ht="12.75" hidden="1">
      <c r="A343" s="274"/>
      <c r="B343" s="270" t="s">
        <v>272</v>
      </c>
      <c r="C343" s="271" t="s">
        <v>273</v>
      </c>
      <c r="D343" s="272">
        <v>1121613</v>
      </c>
      <c r="E343" s="273">
        <v>0</v>
      </c>
      <c r="F343" s="301">
        <f t="shared" si="7"/>
        <v>1121613</v>
      </c>
      <c r="G343" s="273">
        <v>2474</v>
      </c>
      <c r="H343" s="273">
        <v>0</v>
      </c>
    </row>
    <row r="344" spans="1:8" s="17" customFormat="1" ht="12.75" hidden="1">
      <c r="A344" s="274"/>
      <c r="B344" s="270" t="s">
        <v>67</v>
      </c>
      <c r="C344" s="271" t="s">
        <v>217</v>
      </c>
      <c r="D344" s="272">
        <v>860980</v>
      </c>
      <c r="E344" s="273">
        <v>0</v>
      </c>
      <c r="F344" s="301">
        <f t="shared" si="7"/>
        <v>860980</v>
      </c>
      <c r="G344" s="273">
        <v>0</v>
      </c>
      <c r="H344" s="273">
        <v>0</v>
      </c>
    </row>
    <row r="345" spans="1:8" s="17" customFormat="1" ht="12.75" hidden="1">
      <c r="A345" s="274"/>
      <c r="B345" s="270" t="s">
        <v>143</v>
      </c>
      <c r="C345" s="271" t="s">
        <v>144</v>
      </c>
      <c r="D345" s="272">
        <v>2350465</v>
      </c>
      <c r="E345" s="273">
        <v>0</v>
      </c>
      <c r="F345" s="301">
        <f t="shared" si="7"/>
        <v>2350465</v>
      </c>
      <c r="G345" s="273">
        <v>9440</v>
      </c>
      <c r="H345" s="273">
        <v>0</v>
      </c>
    </row>
    <row r="346" spans="1:8" s="17" customFormat="1" ht="12.75" hidden="1">
      <c r="A346" s="274"/>
      <c r="B346" s="270" t="s">
        <v>296</v>
      </c>
      <c r="C346" s="271" t="s">
        <v>297</v>
      </c>
      <c r="D346" s="272">
        <v>404604</v>
      </c>
      <c r="E346" s="273">
        <v>0</v>
      </c>
      <c r="F346" s="301">
        <f t="shared" si="7"/>
        <v>404604</v>
      </c>
      <c r="G346" s="273">
        <v>-15834</v>
      </c>
      <c r="H346" s="273">
        <v>0</v>
      </c>
    </row>
    <row r="347" spans="1:8" s="17" customFormat="1" ht="12.75" hidden="1">
      <c r="A347" s="274"/>
      <c r="B347" s="270" t="s">
        <v>257</v>
      </c>
      <c r="C347" s="271" t="s">
        <v>258</v>
      </c>
      <c r="D347" s="272">
        <v>268430</v>
      </c>
      <c r="E347" s="273">
        <v>0</v>
      </c>
      <c r="F347" s="301">
        <f t="shared" si="7"/>
        <v>268430</v>
      </c>
      <c r="G347" s="273">
        <v>4725</v>
      </c>
      <c r="H347" s="273">
        <v>0</v>
      </c>
    </row>
    <row r="348" spans="1:8" s="17" customFormat="1" ht="12.75" hidden="1">
      <c r="A348" s="274"/>
      <c r="B348" s="270" t="s">
        <v>285</v>
      </c>
      <c r="C348" s="271" t="s">
        <v>286</v>
      </c>
      <c r="D348" s="272">
        <v>3062</v>
      </c>
      <c r="E348" s="273">
        <v>0</v>
      </c>
      <c r="F348" s="301">
        <f t="shared" si="7"/>
        <v>3062</v>
      </c>
      <c r="G348" s="273">
        <v>-600</v>
      </c>
      <c r="H348" s="273">
        <v>0</v>
      </c>
    </row>
    <row r="349" spans="1:8" s="17" customFormat="1" ht="12.75" hidden="1">
      <c r="A349" s="274"/>
      <c r="B349" s="270" t="s">
        <v>274</v>
      </c>
      <c r="C349" s="271" t="s">
        <v>275</v>
      </c>
      <c r="D349" s="272">
        <v>318106</v>
      </c>
      <c r="E349" s="273">
        <v>0</v>
      </c>
      <c r="F349" s="301">
        <f t="shared" si="7"/>
        <v>318106</v>
      </c>
      <c r="G349" s="273">
        <v>-3829</v>
      </c>
      <c r="H349" s="273">
        <v>0</v>
      </c>
    </row>
    <row r="350" spans="1:8" ht="12.75" hidden="1">
      <c r="A350" s="265" t="s">
        <v>328</v>
      </c>
      <c r="B350" s="266"/>
      <c r="C350" s="267" t="s">
        <v>329</v>
      </c>
      <c r="D350" s="268">
        <v>149403</v>
      </c>
      <c r="E350" s="268">
        <f>E351+E352</f>
        <v>0</v>
      </c>
      <c r="F350" s="301">
        <f t="shared" si="7"/>
        <v>149403</v>
      </c>
      <c r="G350" s="269">
        <f>F350-H350</f>
        <v>149403</v>
      </c>
      <c r="H350" s="269">
        <v>0</v>
      </c>
    </row>
    <row r="351" spans="1:8" s="17" customFormat="1" ht="12.75" hidden="1">
      <c r="A351" s="274"/>
      <c r="B351" s="270" t="s">
        <v>330</v>
      </c>
      <c r="C351" s="271" t="s">
        <v>332</v>
      </c>
      <c r="D351" s="272">
        <v>2500</v>
      </c>
      <c r="E351" s="273">
        <v>0</v>
      </c>
      <c r="F351" s="301">
        <f t="shared" si="7"/>
        <v>2500</v>
      </c>
      <c r="G351" s="273">
        <v>60</v>
      </c>
      <c r="H351" s="273">
        <v>0</v>
      </c>
    </row>
    <row r="352" spans="1:8" s="17" customFormat="1" ht="12.75" hidden="1">
      <c r="A352" s="274"/>
      <c r="B352" s="270" t="s">
        <v>331</v>
      </c>
      <c r="C352" s="271" t="s">
        <v>333</v>
      </c>
      <c r="D352" s="272">
        <v>146903</v>
      </c>
      <c r="E352" s="273">
        <v>0</v>
      </c>
      <c r="F352" s="301">
        <f t="shared" si="7"/>
        <v>146903</v>
      </c>
      <c r="G352" s="273">
        <v>-60</v>
      </c>
      <c r="H352" s="273">
        <v>0</v>
      </c>
    </row>
    <row r="353" spans="1:8" ht="12.75" hidden="1">
      <c r="A353" s="265" t="s">
        <v>265</v>
      </c>
      <c r="B353" s="266"/>
      <c r="C353" s="267" t="s">
        <v>266</v>
      </c>
      <c r="D353" s="268">
        <v>2322291</v>
      </c>
      <c r="E353" s="268">
        <f>E354+E355+E356+E357</f>
        <v>0</v>
      </c>
      <c r="F353" s="301">
        <f t="shared" si="7"/>
        <v>2322291</v>
      </c>
      <c r="G353" s="269">
        <f>F353-H353</f>
        <v>2322291</v>
      </c>
      <c r="H353" s="269">
        <v>0</v>
      </c>
    </row>
    <row r="354" spans="1:8" s="17" customFormat="1" ht="12.75" hidden="1">
      <c r="A354" s="274"/>
      <c r="B354" s="270" t="s">
        <v>316</v>
      </c>
      <c r="C354" s="271" t="s">
        <v>317</v>
      </c>
      <c r="D354" s="272">
        <v>23071</v>
      </c>
      <c r="E354" s="273">
        <v>0</v>
      </c>
      <c r="F354" s="301">
        <f t="shared" si="7"/>
        <v>23071</v>
      </c>
      <c r="G354" s="273">
        <v>483</v>
      </c>
      <c r="H354" s="273">
        <v>0</v>
      </c>
    </row>
    <row r="355" spans="1:8" s="17" customFormat="1" ht="38.25" hidden="1">
      <c r="A355" s="274"/>
      <c r="B355" s="270" t="s">
        <v>267</v>
      </c>
      <c r="C355" s="271" t="s">
        <v>268</v>
      </c>
      <c r="D355" s="272">
        <v>1344000</v>
      </c>
      <c r="E355" s="273">
        <v>0</v>
      </c>
      <c r="F355" s="301">
        <f t="shared" si="7"/>
        <v>1344000</v>
      </c>
      <c r="G355" s="273">
        <v>63450</v>
      </c>
      <c r="H355" s="273">
        <v>0</v>
      </c>
    </row>
    <row r="356" spans="1:8" s="17" customFormat="1" ht="12.75" hidden="1">
      <c r="A356" s="274"/>
      <c r="B356" s="270" t="s">
        <v>294</v>
      </c>
      <c r="C356" s="271" t="s">
        <v>295</v>
      </c>
      <c r="D356" s="272">
        <v>337792</v>
      </c>
      <c r="E356" s="273">
        <v>0</v>
      </c>
      <c r="F356" s="301">
        <f t="shared" si="7"/>
        <v>337792</v>
      </c>
      <c r="G356" s="273">
        <v>72</v>
      </c>
      <c r="H356" s="273">
        <v>0</v>
      </c>
    </row>
    <row r="357" spans="1:8" s="17" customFormat="1" ht="12.75" hidden="1">
      <c r="A357" s="274"/>
      <c r="B357" s="270" t="s">
        <v>306</v>
      </c>
      <c r="C357" s="271" t="s">
        <v>307</v>
      </c>
      <c r="D357" s="272">
        <v>12665</v>
      </c>
      <c r="E357" s="273">
        <v>0</v>
      </c>
      <c r="F357" s="301">
        <f t="shared" si="7"/>
        <v>12665</v>
      </c>
      <c r="G357" s="273">
        <v>-72</v>
      </c>
      <c r="H357" s="273">
        <v>0</v>
      </c>
    </row>
    <row r="358" spans="1:8" s="17" customFormat="1" ht="12.75" hidden="1">
      <c r="A358" s="274"/>
      <c r="B358" s="270" t="s">
        <v>292</v>
      </c>
      <c r="C358" s="271" t="s">
        <v>293</v>
      </c>
      <c r="D358" s="272">
        <v>145802</v>
      </c>
      <c r="E358" s="273">
        <v>0</v>
      </c>
      <c r="F358" s="301">
        <f t="shared" si="7"/>
        <v>145802</v>
      </c>
      <c r="G358" s="273">
        <v>4800</v>
      </c>
      <c r="H358" s="273">
        <v>0</v>
      </c>
    </row>
    <row r="359" spans="1:8" s="17" customFormat="1" ht="63.75" hidden="1">
      <c r="A359" s="274"/>
      <c r="B359" s="270" t="s">
        <v>321</v>
      </c>
      <c r="C359" s="271" t="s">
        <v>322</v>
      </c>
      <c r="D359" s="272">
        <v>187968</v>
      </c>
      <c r="E359" s="273">
        <v>0</v>
      </c>
      <c r="F359" s="301">
        <f t="shared" si="7"/>
        <v>187968</v>
      </c>
      <c r="G359" s="273">
        <v>-2210</v>
      </c>
      <c r="H359" s="273">
        <v>0</v>
      </c>
    </row>
    <row r="360" spans="1:8" ht="12.75" hidden="1">
      <c r="A360" s="265" t="s">
        <v>265</v>
      </c>
      <c r="B360" s="266"/>
      <c r="C360" s="267" t="s">
        <v>266</v>
      </c>
      <c r="D360" s="268">
        <v>4953940</v>
      </c>
      <c r="E360" s="268">
        <f>E361+E362+E363+E364</f>
        <v>0</v>
      </c>
      <c r="F360" s="301">
        <f t="shared" si="7"/>
        <v>4953940</v>
      </c>
      <c r="G360" s="269">
        <f>F360-H360</f>
        <v>4953940</v>
      </c>
      <c r="H360" s="269">
        <v>0</v>
      </c>
    </row>
    <row r="361" spans="1:8" s="17" customFormat="1" ht="38.25" hidden="1">
      <c r="A361" s="274"/>
      <c r="B361" s="270" t="s">
        <v>267</v>
      </c>
      <c r="C361" s="271" t="s">
        <v>268</v>
      </c>
      <c r="D361" s="272">
        <v>1287000</v>
      </c>
      <c r="E361" s="273">
        <v>0</v>
      </c>
      <c r="F361" s="301">
        <f t="shared" si="7"/>
        <v>1287000</v>
      </c>
      <c r="G361" s="273">
        <v>3000</v>
      </c>
      <c r="H361" s="273">
        <v>0</v>
      </c>
    </row>
    <row r="362" spans="1:8" s="17" customFormat="1" ht="51" hidden="1">
      <c r="A362" s="274"/>
      <c r="B362" s="270" t="s">
        <v>278</v>
      </c>
      <c r="C362" s="271" t="s">
        <v>279</v>
      </c>
      <c r="D362" s="272">
        <v>12167</v>
      </c>
      <c r="E362" s="273">
        <v>0</v>
      </c>
      <c r="F362" s="301">
        <f t="shared" si="7"/>
        <v>12167</v>
      </c>
      <c r="G362" s="273">
        <v>300</v>
      </c>
      <c r="H362" s="273">
        <v>0</v>
      </c>
    </row>
    <row r="363" spans="1:8" s="17" customFormat="1" ht="25.5" hidden="1">
      <c r="A363" s="274"/>
      <c r="B363" s="270" t="s">
        <v>282</v>
      </c>
      <c r="C363" s="271" t="s">
        <v>283</v>
      </c>
      <c r="D363" s="272">
        <v>360000</v>
      </c>
      <c r="E363" s="273">
        <v>0</v>
      </c>
      <c r="F363" s="301">
        <f t="shared" si="7"/>
        <v>360000</v>
      </c>
      <c r="G363" s="273">
        <v>-1100</v>
      </c>
      <c r="H363" s="273">
        <v>0</v>
      </c>
    </row>
    <row r="364" spans="1:8" s="17" customFormat="1" ht="12.75" hidden="1">
      <c r="A364" s="274"/>
      <c r="B364" s="270" t="s">
        <v>292</v>
      </c>
      <c r="C364" s="271" t="s">
        <v>293</v>
      </c>
      <c r="D364" s="272">
        <v>116300</v>
      </c>
      <c r="E364" s="273">
        <v>0</v>
      </c>
      <c r="F364" s="301">
        <f t="shared" si="7"/>
        <v>116300</v>
      </c>
      <c r="G364" s="273">
        <v>4700</v>
      </c>
      <c r="H364" s="273">
        <v>0</v>
      </c>
    </row>
    <row r="365" spans="1:8" ht="12.75" hidden="1">
      <c r="A365" s="265" t="s">
        <v>218</v>
      </c>
      <c r="B365" s="266"/>
      <c r="C365" s="267" t="s">
        <v>219</v>
      </c>
      <c r="D365" s="268">
        <v>1007404</v>
      </c>
      <c r="E365" s="268">
        <f>E366</f>
        <v>0</v>
      </c>
      <c r="F365" s="301">
        <f t="shared" si="7"/>
        <v>1007404</v>
      </c>
      <c r="G365" s="269">
        <f>F365-H365</f>
        <v>723174</v>
      </c>
      <c r="H365" s="269">
        <v>284230</v>
      </c>
    </row>
    <row r="366" spans="1:8" s="17" customFormat="1" ht="12.75" hidden="1">
      <c r="A366" s="274"/>
      <c r="B366" s="270" t="s">
        <v>222</v>
      </c>
      <c r="C366" s="271" t="s">
        <v>199</v>
      </c>
      <c r="D366" s="272">
        <v>173200</v>
      </c>
      <c r="E366" s="273">
        <v>0</v>
      </c>
      <c r="F366" s="301">
        <f t="shared" si="7"/>
        <v>173200</v>
      </c>
      <c r="G366" s="273">
        <v>3560</v>
      </c>
      <c r="H366" s="273">
        <v>0</v>
      </c>
    </row>
    <row r="367" spans="1:8" s="17" customFormat="1" ht="12.75" hidden="1">
      <c r="A367" s="265" t="s">
        <v>223</v>
      </c>
      <c r="B367" s="266"/>
      <c r="C367" s="267" t="s">
        <v>318</v>
      </c>
      <c r="D367" s="268">
        <v>322402</v>
      </c>
      <c r="E367" s="268">
        <f>E368</f>
        <v>0</v>
      </c>
      <c r="F367" s="301">
        <f t="shared" si="7"/>
        <v>322402</v>
      </c>
      <c r="G367" s="269">
        <f>F367-H367</f>
        <v>192402</v>
      </c>
      <c r="H367" s="269">
        <v>130000</v>
      </c>
    </row>
    <row r="368" spans="1:8" s="17" customFormat="1" ht="12.75" hidden="1">
      <c r="A368" s="274"/>
      <c r="B368" s="270" t="s">
        <v>313</v>
      </c>
      <c r="C368" s="271" t="s">
        <v>314</v>
      </c>
      <c r="D368" s="272">
        <v>217402</v>
      </c>
      <c r="E368" s="273">
        <v>0</v>
      </c>
      <c r="F368" s="301">
        <f t="shared" si="7"/>
        <v>217402</v>
      </c>
      <c r="G368" s="273">
        <v>7380</v>
      </c>
      <c r="H368" s="273">
        <v>0</v>
      </c>
    </row>
    <row r="369" spans="1:8" ht="12.75" hidden="1">
      <c r="A369" s="265" t="s">
        <v>259</v>
      </c>
      <c r="B369" s="266"/>
      <c r="C369" s="267" t="s">
        <v>260</v>
      </c>
      <c r="D369" s="268">
        <v>428376</v>
      </c>
      <c r="E369" s="268">
        <f>E370</f>
        <v>0</v>
      </c>
      <c r="F369" s="301">
        <f t="shared" si="7"/>
        <v>428376</v>
      </c>
      <c r="G369" s="269">
        <f>F369-H369</f>
        <v>339376</v>
      </c>
      <c r="H369" s="269">
        <v>89000</v>
      </c>
    </row>
    <row r="370" spans="1:8" s="17" customFormat="1" ht="12.75" hidden="1">
      <c r="A370" s="274"/>
      <c r="B370" s="270" t="s">
        <v>308</v>
      </c>
      <c r="C370" s="271" t="s">
        <v>309</v>
      </c>
      <c r="D370" s="272">
        <v>94800</v>
      </c>
      <c r="E370" s="273">
        <v>0</v>
      </c>
      <c r="F370" s="301">
        <f t="shared" si="7"/>
        <v>94800</v>
      </c>
      <c r="G370" s="273">
        <v>475</v>
      </c>
      <c r="H370" s="273">
        <v>0</v>
      </c>
    </row>
    <row r="371" spans="1:8" ht="12.75" hidden="1">
      <c r="A371" s="265" t="s">
        <v>269</v>
      </c>
      <c r="B371" s="266"/>
      <c r="C371" s="267" t="s">
        <v>252</v>
      </c>
      <c r="D371" s="268">
        <v>332422</v>
      </c>
      <c r="E371" s="269" t="e">
        <f>#REF!</f>
        <v>#REF!</v>
      </c>
      <c r="F371" s="301" t="e">
        <f t="shared" si="7"/>
        <v>#REF!</v>
      </c>
      <c r="G371" s="269" t="e">
        <f>F371-H371</f>
        <v>#REF!</v>
      </c>
      <c r="H371" s="269">
        <v>0</v>
      </c>
    </row>
    <row r="372" spans="1:8" ht="12.75">
      <c r="A372" s="265"/>
      <c r="B372" s="15" t="s">
        <v>398</v>
      </c>
      <c r="C372" s="16" t="s">
        <v>399</v>
      </c>
      <c r="D372" s="303">
        <v>171828</v>
      </c>
      <c r="E372" s="304">
        <v>1900</v>
      </c>
      <c r="F372" s="303">
        <f>D372+E372</f>
        <v>173728</v>
      </c>
      <c r="G372" s="304">
        <v>1900</v>
      </c>
      <c r="H372" s="304">
        <v>0</v>
      </c>
    </row>
    <row r="373" spans="1:8" ht="12.75">
      <c r="A373" s="323" t="s">
        <v>66</v>
      </c>
      <c r="B373" s="277"/>
      <c r="C373" s="324" t="s">
        <v>137</v>
      </c>
      <c r="D373" s="309">
        <v>15672785</v>
      </c>
      <c r="E373" s="309">
        <v>20000</v>
      </c>
      <c r="F373" s="301">
        <f t="shared" si="7"/>
        <v>15692785</v>
      </c>
      <c r="G373" s="309">
        <v>12764521</v>
      </c>
      <c r="H373" s="309">
        <v>2928264</v>
      </c>
    </row>
    <row r="374" spans="1:8" ht="12.75">
      <c r="A374" s="323"/>
      <c r="B374" s="325" t="s">
        <v>141</v>
      </c>
      <c r="C374" s="202" t="s">
        <v>142</v>
      </c>
      <c r="D374" s="311">
        <v>6228635</v>
      </c>
      <c r="E374" s="311">
        <v>0</v>
      </c>
      <c r="F374" s="303">
        <f t="shared" si="7"/>
        <v>6228635</v>
      </c>
      <c r="G374" s="311">
        <v>0</v>
      </c>
      <c r="H374" s="311">
        <v>0</v>
      </c>
    </row>
    <row r="375" spans="1:8" ht="12.75">
      <c r="A375" s="323"/>
      <c r="B375" s="325" t="s">
        <v>67</v>
      </c>
      <c r="C375" s="341" t="s">
        <v>217</v>
      </c>
      <c r="D375" s="342">
        <v>1053302</v>
      </c>
      <c r="E375" s="342">
        <v>20000</v>
      </c>
      <c r="F375" s="303">
        <f>D375+E375</f>
        <v>1073302</v>
      </c>
      <c r="G375" s="305">
        <v>20000</v>
      </c>
      <c r="H375" s="311">
        <v>0</v>
      </c>
    </row>
    <row r="376" spans="1:8" ht="12.75">
      <c r="A376" s="323" t="s">
        <v>349</v>
      </c>
      <c r="B376" s="325"/>
      <c r="C376" s="343" t="s">
        <v>350</v>
      </c>
      <c r="D376" s="344">
        <v>6295891</v>
      </c>
      <c r="E376" s="344">
        <v>0</v>
      </c>
      <c r="F376" s="301">
        <f>D376+E376</f>
        <v>6295891</v>
      </c>
      <c r="G376" s="308">
        <v>0</v>
      </c>
      <c r="H376" s="309">
        <v>0</v>
      </c>
    </row>
    <row r="377" spans="1:8" ht="38.25">
      <c r="A377" s="323"/>
      <c r="B377" s="325" t="s">
        <v>355</v>
      </c>
      <c r="C377" s="341" t="s">
        <v>268</v>
      </c>
      <c r="D377" s="342">
        <v>1683613</v>
      </c>
      <c r="E377" s="342">
        <v>0</v>
      </c>
      <c r="F377" s="303">
        <f>D377+E377</f>
        <v>1683613</v>
      </c>
      <c r="G377" s="305">
        <v>0</v>
      </c>
      <c r="H377" s="311">
        <v>0</v>
      </c>
    </row>
    <row r="378" spans="1:8" s="17" customFormat="1" ht="12.75">
      <c r="A378" s="368" t="s">
        <v>17</v>
      </c>
      <c r="B378" s="369"/>
      <c r="C378" s="370"/>
      <c r="D378" s="306">
        <v>41536445</v>
      </c>
      <c r="E378" s="306">
        <f>29497-3997</f>
        <v>25500</v>
      </c>
      <c r="F378" s="309">
        <f t="shared" si="7"/>
        <v>41561945</v>
      </c>
      <c r="G378" s="308">
        <v>30157637</v>
      </c>
      <c r="H378" s="307">
        <v>11404308</v>
      </c>
    </row>
    <row r="379" spans="1:8" ht="12.75">
      <c r="A379" s="148"/>
      <c r="B379" s="148"/>
      <c r="C379" s="148"/>
      <c r="D379" s="149"/>
      <c r="E379" s="149"/>
      <c r="F379" s="149"/>
      <c r="G379" s="149"/>
      <c r="H379" s="149"/>
    </row>
    <row r="380" spans="1:8" ht="12.75">
      <c r="A380" s="148"/>
      <c r="B380" s="148"/>
      <c r="C380" s="148"/>
      <c r="D380" s="149"/>
      <c r="E380" s="149"/>
      <c r="F380" s="149"/>
      <c r="G380" s="149"/>
      <c r="H380" s="149"/>
    </row>
    <row r="382" ht="12.75">
      <c r="A382" s="30"/>
    </row>
    <row r="383" ht="12.75">
      <c r="A383" s="39"/>
    </row>
    <row r="384" ht="15.75">
      <c r="J384" s="21"/>
    </row>
  </sheetData>
  <sheetProtection/>
  <mergeCells count="8">
    <mergeCell ref="A378:C378"/>
    <mergeCell ref="G6:H6"/>
    <mergeCell ref="D6:F7"/>
    <mergeCell ref="D9:F9"/>
    <mergeCell ref="D5:H5"/>
    <mergeCell ref="C6:C7"/>
    <mergeCell ref="B6:B7"/>
    <mergeCell ref="A6:A7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r:id="rId1"/>
  <ignoredErrors>
    <ignoredError sqref="A114 B115 A323 A28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view="pageBreakPreview" zoomScaleSheetLayoutView="100" workbookViewId="0" topLeftCell="A1">
      <selection activeCell="G94" sqref="G93:G94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3" width="23.57421875" style="0" customWidth="1"/>
    <col min="4" max="4" width="10.00390625" style="0" customWidth="1"/>
    <col min="5" max="5" width="8.8515625" style="0" customWidth="1"/>
    <col min="6" max="6" width="10.140625" style="0" customWidth="1"/>
    <col min="7" max="7" width="10.28125" style="0" customWidth="1"/>
    <col min="8" max="8" width="13.00390625" style="0" customWidth="1"/>
    <col min="9" max="9" width="13.140625" style="0" customWidth="1"/>
    <col min="10" max="10" width="9.00390625" style="0" customWidth="1"/>
    <col min="11" max="11" width="9.7109375" style="0" bestFit="1" customWidth="1"/>
    <col min="14" max="14" width="8.28125" style="0" customWidth="1"/>
  </cols>
  <sheetData>
    <row r="1" spans="1:14" ht="14.25" customHeight="1">
      <c r="A1" s="22"/>
      <c r="B1" s="23"/>
      <c r="C1" s="23"/>
      <c r="D1" s="23"/>
      <c r="E1" s="23"/>
      <c r="F1" s="23"/>
      <c r="G1" s="24"/>
      <c r="H1" s="25"/>
      <c r="I1" s="26"/>
      <c r="J1" s="27"/>
      <c r="K1" s="27"/>
      <c r="L1" s="27"/>
      <c r="M1" s="28"/>
      <c r="N1" s="2" t="s">
        <v>390</v>
      </c>
    </row>
    <row r="2" spans="1:14" ht="14.25" customHeight="1">
      <c r="A2" s="22"/>
      <c r="B2" s="23"/>
      <c r="C2" s="23"/>
      <c r="D2" s="23"/>
      <c r="E2" s="23"/>
      <c r="F2" s="23"/>
      <c r="G2" s="26"/>
      <c r="H2" s="25"/>
      <c r="I2" s="26"/>
      <c r="J2" s="27"/>
      <c r="K2" s="27"/>
      <c r="L2" s="27"/>
      <c r="M2" s="28"/>
      <c r="N2" s="2" t="s">
        <v>365</v>
      </c>
    </row>
    <row r="3" spans="1:10" ht="18" hidden="1">
      <c r="A3" s="29"/>
      <c r="B3" s="29"/>
      <c r="C3" s="29"/>
      <c r="D3" s="29"/>
      <c r="E3" s="29"/>
      <c r="F3" s="29"/>
      <c r="G3" s="29"/>
      <c r="H3" s="29"/>
      <c r="I3" s="30"/>
      <c r="J3" s="30"/>
    </row>
    <row r="4" spans="1:10" ht="11.25" customHeight="1">
      <c r="A4" s="31"/>
      <c r="B4" s="31"/>
      <c r="C4" s="31"/>
      <c r="D4" s="31"/>
      <c r="E4" s="31"/>
      <c r="F4" s="31"/>
      <c r="G4" s="32" t="s">
        <v>15</v>
      </c>
      <c r="H4" s="30"/>
      <c r="I4" s="33"/>
      <c r="J4" s="34"/>
    </row>
    <row r="5" spans="1:14" ht="12.75">
      <c r="A5" s="385" t="s">
        <v>0</v>
      </c>
      <c r="B5" s="385" t="s">
        <v>3</v>
      </c>
      <c r="C5" s="385" t="s">
        <v>5</v>
      </c>
      <c r="D5" s="373" t="s">
        <v>1</v>
      </c>
      <c r="E5" s="374"/>
      <c r="F5" s="375"/>
      <c r="G5" s="385" t="s">
        <v>8</v>
      </c>
      <c r="H5" s="387" t="s">
        <v>6</v>
      </c>
      <c r="I5" s="388"/>
      <c r="J5" s="385" t="s">
        <v>9</v>
      </c>
      <c r="K5" s="385" t="s">
        <v>10</v>
      </c>
      <c r="L5" s="385" t="s">
        <v>12</v>
      </c>
      <c r="M5" s="385" t="s">
        <v>13</v>
      </c>
      <c r="N5" s="385" t="s">
        <v>14</v>
      </c>
    </row>
    <row r="6" spans="1:14" ht="51" customHeight="1">
      <c r="A6" s="386"/>
      <c r="B6" s="386"/>
      <c r="C6" s="386"/>
      <c r="D6" s="376"/>
      <c r="E6" s="377"/>
      <c r="F6" s="378"/>
      <c r="G6" s="386"/>
      <c r="H6" s="36" t="s">
        <v>16</v>
      </c>
      <c r="I6" s="36" t="s">
        <v>11</v>
      </c>
      <c r="J6" s="386"/>
      <c r="K6" s="386"/>
      <c r="L6" s="386"/>
      <c r="M6" s="386"/>
      <c r="N6" s="386"/>
    </row>
    <row r="7" spans="1:14" ht="12.75">
      <c r="A7" s="35"/>
      <c r="B7" s="35"/>
      <c r="C7" s="35"/>
      <c r="D7" s="35" t="s">
        <v>20</v>
      </c>
      <c r="E7" s="35" t="s">
        <v>21</v>
      </c>
      <c r="F7" s="35" t="s">
        <v>23</v>
      </c>
      <c r="G7" s="35"/>
      <c r="H7" s="35"/>
      <c r="I7" s="35"/>
      <c r="J7" s="35"/>
      <c r="K7" s="35"/>
      <c r="L7" s="35"/>
      <c r="M7" s="35"/>
      <c r="N7" s="35"/>
    </row>
    <row r="8" spans="1:14" ht="12.75">
      <c r="A8" s="37">
        <v>1</v>
      </c>
      <c r="B8" s="37">
        <v>2</v>
      </c>
      <c r="C8" s="37">
        <v>3</v>
      </c>
      <c r="D8" s="379">
        <v>4</v>
      </c>
      <c r="E8" s="380"/>
      <c r="F8" s="381"/>
      <c r="G8" s="37">
        <v>5</v>
      </c>
      <c r="H8" s="37">
        <v>6</v>
      </c>
      <c r="I8" s="37">
        <v>7</v>
      </c>
      <c r="J8" s="37">
        <v>8</v>
      </c>
      <c r="K8" s="37">
        <v>9</v>
      </c>
      <c r="L8" s="37">
        <v>10</v>
      </c>
      <c r="M8" s="37">
        <v>11</v>
      </c>
      <c r="N8" s="37">
        <v>12</v>
      </c>
    </row>
    <row r="9" spans="1:14" s="17" customFormat="1" ht="25.5">
      <c r="A9" s="11" t="s">
        <v>54</v>
      </c>
      <c r="B9" s="12"/>
      <c r="C9" s="13" t="s">
        <v>395</v>
      </c>
      <c r="D9" s="301">
        <v>434496</v>
      </c>
      <c r="E9" s="302">
        <v>1000</v>
      </c>
      <c r="F9" s="308">
        <f aca="true" t="shared" si="0" ref="F9:F21">D9+E9</f>
        <v>435496</v>
      </c>
      <c r="G9" s="309">
        <v>435496</v>
      </c>
      <c r="H9" s="310">
        <v>0</v>
      </c>
      <c r="I9" s="310">
        <v>435496</v>
      </c>
      <c r="J9" s="310">
        <v>0</v>
      </c>
      <c r="K9" s="310">
        <v>0</v>
      </c>
      <c r="L9" s="310">
        <v>0</v>
      </c>
      <c r="M9" s="310">
        <v>0</v>
      </c>
      <c r="N9" s="310">
        <v>0</v>
      </c>
    </row>
    <row r="10" spans="1:14" s="17" customFormat="1" ht="12.75">
      <c r="A10" s="15"/>
      <c r="B10" s="15" t="s">
        <v>392</v>
      </c>
      <c r="C10" s="16" t="s">
        <v>393</v>
      </c>
      <c r="D10" s="303">
        <v>24666</v>
      </c>
      <c r="E10" s="304">
        <v>1000</v>
      </c>
      <c r="F10" s="305">
        <f t="shared" si="0"/>
        <v>25666</v>
      </c>
      <c r="G10" s="311">
        <v>1000</v>
      </c>
      <c r="H10" s="312">
        <v>0</v>
      </c>
      <c r="I10" s="312">
        <v>1000</v>
      </c>
      <c r="J10" s="312">
        <v>0</v>
      </c>
      <c r="K10" s="312">
        <v>0</v>
      </c>
      <c r="L10" s="312">
        <v>0</v>
      </c>
      <c r="M10" s="312">
        <v>0</v>
      </c>
      <c r="N10" s="312">
        <v>0</v>
      </c>
    </row>
    <row r="11" spans="1:14" s="17" customFormat="1" ht="25.5">
      <c r="A11" s="12" t="s">
        <v>62</v>
      </c>
      <c r="B11" s="12"/>
      <c r="C11" s="13" t="s">
        <v>210</v>
      </c>
      <c r="D11" s="301">
        <v>4540895</v>
      </c>
      <c r="E11" s="302">
        <v>4500</v>
      </c>
      <c r="F11" s="308">
        <f t="shared" si="0"/>
        <v>4545395</v>
      </c>
      <c r="G11" s="309">
        <v>4431235</v>
      </c>
      <c r="H11" s="310">
        <v>3483018</v>
      </c>
      <c r="I11" s="310">
        <v>948217</v>
      </c>
      <c r="J11" s="310">
        <v>5000</v>
      </c>
      <c r="K11" s="310">
        <v>109160</v>
      </c>
      <c r="L11" s="310">
        <v>0</v>
      </c>
      <c r="M11" s="310">
        <v>0</v>
      </c>
      <c r="N11" s="310">
        <v>0</v>
      </c>
    </row>
    <row r="12" spans="1:14" s="17" customFormat="1" ht="25.5">
      <c r="A12" s="15"/>
      <c r="B12" s="15" t="s">
        <v>63</v>
      </c>
      <c r="C12" s="16" t="s">
        <v>396</v>
      </c>
      <c r="D12" s="303">
        <v>3508607</v>
      </c>
      <c r="E12" s="304">
        <v>2600</v>
      </c>
      <c r="F12" s="305">
        <f t="shared" si="0"/>
        <v>3511207</v>
      </c>
      <c r="G12" s="311">
        <v>2600</v>
      </c>
      <c r="H12" s="312">
        <v>2600</v>
      </c>
      <c r="I12" s="312">
        <v>0</v>
      </c>
      <c r="J12" s="312">
        <v>0</v>
      </c>
      <c r="K12" s="312">
        <v>0</v>
      </c>
      <c r="L12" s="312">
        <v>0</v>
      </c>
      <c r="M12" s="312">
        <v>0</v>
      </c>
      <c r="N12" s="312">
        <v>0</v>
      </c>
    </row>
    <row r="13" spans="1:14" s="17" customFormat="1" ht="38.25">
      <c r="A13" s="15"/>
      <c r="B13" s="15" t="s">
        <v>398</v>
      </c>
      <c r="C13" s="16" t="s">
        <v>399</v>
      </c>
      <c r="D13" s="303">
        <v>171828</v>
      </c>
      <c r="E13" s="304">
        <v>1900</v>
      </c>
      <c r="F13" s="305">
        <f>D13+E13</f>
        <v>173728</v>
      </c>
      <c r="G13" s="311">
        <v>1900</v>
      </c>
      <c r="H13" s="312">
        <v>1900</v>
      </c>
      <c r="I13" s="312">
        <v>0</v>
      </c>
      <c r="J13" s="312">
        <v>0</v>
      </c>
      <c r="K13" s="312">
        <v>0</v>
      </c>
      <c r="L13" s="312">
        <v>0</v>
      </c>
      <c r="M13" s="312">
        <v>0</v>
      </c>
      <c r="N13" s="312">
        <v>0</v>
      </c>
    </row>
    <row r="14" spans="1:14" s="17" customFormat="1" ht="25.5">
      <c r="A14" s="12" t="s">
        <v>66</v>
      </c>
      <c r="B14" s="12"/>
      <c r="C14" s="13" t="s">
        <v>137</v>
      </c>
      <c r="D14" s="301">
        <v>12744521</v>
      </c>
      <c r="E14" s="302">
        <v>20000</v>
      </c>
      <c r="F14" s="308">
        <f t="shared" si="0"/>
        <v>12764521</v>
      </c>
      <c r="G14" s="309">
        <v>11766239</v>
      </c>
      <c r="H14" s="310">
        <v>8920454</v>
      </c>
      <c r="I14" s="310">
        <v>2845785</v>
      </c>
      <c r="J14" s="310">
        <v>569665</v>
      </c>
      <c r="K14" s="310">
        <v>428617</v>
      </c>
      <c r="L14" s="310">
        <v>0</v>
      </c>
      <c r="M14" s="310">
        <v>0</v>
      </c>
      <c r="N14" s="310">
        <v>0</v>
      </c>
    </row>
    <row r="15" spans="1:14" s="17" customFormat="1" ht="12.75">
      <c r="A15" s="12"/>
      <c r="B15" s="15" t="s">
        <v>141</v>
      </c>
      <c r="C15" s="16" t="s">
        <v>142</v>
      </c>
      <c r="D15" s="303">
        <v>6123535</v>
      </c>
      <c r="E15" s="304">
        <v>0</v>
      </c>
      <c r="F15" s="305">
        <f t="shared" si="0"/>
        <v>6123535</v>
      </c>
      <c r="G15" s="311">
        <v>0</v>
      </c>
      <c r="H15" s="312">
        <v>-3000</v>
      </c>
      <c r="I15" s="312">
        <v>3000</v>
      </c>
      <c r="J15" s="312">
        <v>0</v>
      </c>
      <c r="K15" s="312">
        <v>0</v>
      </c>
      <c r="L15" s="312">
        <v>0</v>
      </c>
      <c r="M15" s="312">
        <v>0</v>
      </c>
      <c r="N15" s="312">
        <v>0</v>
      </c>
    </row>
    <row r="16" spans="1:14" s="17" customFormat="1" ht="12.75">
      <c r="A16" s="15"/>
      <c r="B16" s="15" t="s">
        <v>67</v>
      </c>
      <c r="C16" s="16" t="s">
        <v>217</v>
      </c>
      <c r="D16" s="303">
        <v>1053302</v>
      </c>
      <c r="E16" s="304">
        <v>20000</v>
      </c>
      <c r="F16" s="305">
        <f t="shared" si="0"/>
        <v>1073302</v>
      </c>
      <c r="G16" s="311">
        <v>20000</v>
      </c>
      <c r="H16" s="312">
        <v>0</v>
      </c>
      <c r="I16" s="312">
        <v>20000</v>
      </c>
      <c r="J16" s="312">
        <v>0</v>
      </c>
      <c r="K16" s="312">
        <v>0</v>
      </c>
      <c r="L16" s="312">
        <v>0</v>
      </c>
      <c r="M16" s="312">
        <v>0</v>
      </c>
      <c r="N16" s="312">
        <v>0</v>
      </c>
    </row>
    <row r="17" spans="1:14" s="17" customFormat="1" ht="38.25" customHeight="1" hidden="1">
      <c r="A17" s="11" t="s">
        <v>218</v>
      </c>
      <c r="B17" s="12"/>
      <c r="C17" s="13" t="s">
        <v>219</v>
      </c>
      <c r="D17" s="301">
        <v>697151</v>
      </c>
      <c r="E17" s="302">
        <f>E18</f>
        <v>0</v>
      </c>
      <c r="F17" s="308">
        <f t="shared" si="0"/>
        <v>697151</v>
      </c>
      <c r="G17" s="309">
        <f aca="true" t="shared" si="1" ref="G17:G70">H17+I17</f>
        <v>699651</v>
      </c>
      <c r="H17" s="310">
        <v>715</v>
      </c>
      <c r="I17" s="310">
        <v>698936</v>
      </c>
      <c r="J17" s="310">
        <v>0</v>
      </c>
      <c r="K17" s="310">
        <v>0</v>
      </c>
      <c r="L17" s="310">
        <v>0</v>
      </c>
      <c r="M17" s="310">
        <v>0</v>
      </c>
      <c r="N17" s="310">
        <v>0</v>
      </c>
    </row>
    <row r="18" spans="1:14" s="17" customFormat="1" ht="25.5" customHeight="1" hidden="1">
      <c r="A18" s="12"/>
      <c r="B18" s="15" t="s">
        <v>371</v>
      </c>
      <c r="C18" s="16" t="s">
        <v>372</v>
      </c>
      <c r="D18" s="303">
        <v>1285</v>
      </c>
      <c r="E18" s="304">
        <v>0</v>
      </c>
      <c r="F18" s="305">
        <f t="shared" si="0"/>
        <v>1285</v>
      </c>
      <c r="G18" s="309">
        <f t="shared" si="1"/>
        <v>2500</v>
      </c>
      <c r="H18" s="312">
        <v>0</v>
      </c>
      <c r="I18" s="312">
        <v>2500</v>
      </c>
      <c r="J18" s="312">
        <v>0</v>
      </c>
      <c r="K18" s="312">
        <v>0</v>
      </c>
      <c r="L18" s="312">
        <v>0</v>
      </c>
      <c r="M18" s="312">
        <v>0</v>
      </c>
      <c r="N18" s="312">
        <v>0</v>
      </c>
    </row>
    <row r="19" spans="1:14" s="17" customFormat="1" ht="15" customHeight="1" hidden="1">
      <c r="A19" s="11" t="s">
        <v>66</v>
      </c>
      <c r="B19" s="12"/>
      <c r="C19" s="13" t="s">
        <v>137</v>
      </c>
      <c r="D19" s="301">
        <v>12456865</v>
      </c>
      <c r="E19" s="302">
        <f>E20</f>
        <v>0</v>
      </c>
      <c r="F19" s="308">
        <f t="shared" si="0"/>
        <v>12456865</v>
      </c>
      <c r="G19" s="309">
        <f t="shared" si="1"/>
        <v>11587583</v>
      </c>
      <c r="H19" s="310">
        <v>8922528</v>
      </c>
      <c r="I19" s="310">
        <v>2665055</v>
      </c>
      <c r="J19" s="310">
        <v>437665</v>
      </c>
      <c r="K19" s="310">
        <v>432617</v>
      </c>
      <c r="L19" s="310">
        <v>0</v>
      </c>
      <c r="M19" s="310">
        <v>0</v>
      </c>
      <c r="N19" s="310">
        <v>0</v>
      </c>
    </row>
    <row r="20" spans="1:14" s="17" customFormat="1" ht="12.75" customHeight="1" hidden="1">
      <c r="A20" s="12"/>
      <c r="B20" s="15" t="s">
        <v>141</v>
      </c>
      <c r="C20" s="16" t="s">
        <v>142</v>
      </c>
      <c r="D20" s="303">
        <v>6086746</v>
      </c>
      <c r="E20" s="304">
        <v>0</v>
      </c>
      <c r="F20" s="305">
        <f t="shared" si="0"/>
        <v>6086746</v>
      </c>
      <c r="G20" s="309">
        <f t="shared" si="1"/>
        <v>1000</v>
      </c>
      <c r="H20" s="312">
        <v>0</v>
      </c>
      <c r="I20" s="312">
        <v>1000</v>
      </c>
      <c r="J20" s="312">
        <v>0</v>
      </c>
      <c r="K20" s="312">
        <v>0</v>
      </c>
      <c r="L20" s="312">
        <v>0</v>
      </c>
      <c r="M20" s="312">
        <v>0</v>
      </c>
      <c r="N20" s="312">
        <v>0</v>
      </c>
    </row>
    <row r="21" spans="1:14" s="17" customFormat="1" ht="12.75" customHeight="1" hidden="1">
      <c r="A21" s="12"/>
      <c r="B21" s="15" t="s">
        <v>67</v>
      </c>
      <c r="C21" s="16" t="s">
        <v>217</v>
      </c>
      <c r="D21" s="303">
        <v>911012</v>
      </c>
      <c r="E21" s="304">
        <v>0</v>
      </c>
      <c r="F21" s="305">
        <f t="shared" si="0"/>
        <v>911012</v>
      </c>
      <c r="G21" s="309">
        <f t="shared" si="1"/>
        <v>3290</v>
      </c>
      <c r="H21" s="312">
        <v>3290</v>
      </c>
      <c r="I21" s="312">
        <v>0</v>
      </c>
      <c r="J21" s="312">
        <v>0</v>
      </c>
      <c r="K21" s="312">
        <v>0</v>
      </c>
      <c r="L21" s="312">
        <v>0</v>
      </c>
      <c r="M21" s="312">
        <v>0</v>
      </c>
      <c r="N21" s="312">
        <v>0</v>
      </c>
    </row>
    <row r="22" spans="1:14" s="17" customFormat="1" ht="114.75" customHeight="1" hidden="1">
      <c r="A22" s="12"/>
      <c r="B22" s="15" t="s">
        <v>344</v>
      </c>
      <c r="C22" s="16" t="s">
        <v>364</v>
      </c>
      <c r="D22" s="303">
        <v>127348</v>
      </c>
      <c r="E22" s="304">
        <v>0</v>
      </c>
      <c r="F22" s="305">
        <f aca="true" t="shared" si="2" ref="F22:F35">D22+E22</f>
        <v>127348</v>
      </c>
      <c r="G22" s="309">
        <f t="shared" si="1"/>
        <v>1370</v>
      </c>
      <c r="H22" s="312">
        <v>1370</v>
      </c>
      <c r="I22" s="312">
        <v>0</v>
      </c>
      <c r="J22" s="312">
        <v>0</v>
      </c>
      <c r="K22" s="312">
        <v>0</v>
      </c>
      <c r="L22" s="312">
        <v>0</v>
      </c>
      <c r="M22" s="312">
        <v>0</v>
      </c>
      <c r="N22" s="312">
        <v>0</v>
      </c>
    </row>
    <row r="23" spans="1:14" s="17" customFormat="1" ht="25.5" customHeight="1" hidden="1">
      <c r="A23" s="12"/>
      <c r="B23" s="15" t="s">
        <v>352</v>
      </c>
      <c r="C23" s="16" t="s">
        <v>353</v>
      </c>
      <c r="D23" s="303">
        <v>32000</v>
      </c>
      <c r="E23" s="304">
        <v>0</v>
      </c>
      <c r="F23" s="305">
        <f t="shared" si="2"/>
        <v>32000</v>
      </c>
      <c r="G23" s="309">
        <f t="shared" si="1"/>
        <v>0</v>
      </c>
      <c r="H23" s="312">
        <v>0</v>
      </c>
      <c r="I23" s="312">
        <v>0</v>
      </c>
      <c r="J23" s="312">
        <v>0</v>
      </c>
      <c r="K23" s="312">
        <v>1000</v>
      </c>
      <c r="L23" s="312">
        <v>0</v>
      </c>
      <c r="M23" s="312">
        <v>0</v>
      </c>
      <c r="N23" s="312">
        <v>0</v>
      </c>
    </row>
    <row r="24" spans="1:14" s="17" customFormat="1" ht="25.5" customHeight="1" hidden="1">
      <c r="A24" s="11" t="s">
        <v>269</v>
      </c>
      <c r="B24" s="12"/>
      <c r="C24" s="13" t="s">
        <v>252</v>
      </c>
      <c r="D24" s="301">
        <v>396503</v>
      </c>
      <c r="E24" s="302">
        <f>E25</f>
        <v>0</v>
      </c>
      <c r="F24" s="308">
        <f t="shared" si="2"/>
        <v>396503</v>
      </c>
      <c r="G24" s="309">
        <f t="shared" si="1"/>
        <v>331699</v>
      </c>
      <c r="H24" s="310">
        <v>295025</v>
      </c>
      <c r="I24" s="310">
        <v>36674</v>
      </c>
      <c r="J24" s="310">
        <v>0</v>
      </c>
      <c r="K24" s="310">
        <v>65829</v>
      </c>
      <c r="L24" s="310">
        <v>0</v>
      </c>
      <c r="M24" s="310">
        <v>0</v>
      </c>
      <c r="N24" s="310">
        <v>0</v>
      </c>
    </row>
    <row r="25" spans="1:14" s="17" customFormat="1" ht="38.25" customHeight="1" hidden="1">
      <c r="A25" s="12"/>
      <c r="B25" s="15" t="s">
        <v>280</v>
      </c>
      <c r="C25" s="16" t="s">
        <v>359</v>
      </c>
      <c r="D25" s="303">
        <v>50160</v>
      </c>
      <c r="E25" s="304">
        <v>0</v>
      </c>
      <c r="F25" s="305">
        <f t="shared" si="2"/>
        <v>50160</v>
      </c>
      <c r="G25" s="309">
        <f t="shared" si="1"/>
        <v>0</v>
      </c>
      <c r="H25" s="312">
        <v>0</v>
      </c>
      <c r="I25" s="312">
        <v>0</v>
      </c>
      <c r="J25" s="312">
        <v>0</v>
      </c>
      <c r="K25" s="312">
        <v>1025</v>
      </c>
      <c r="L25" s="312">
        <v>0</v>
      </c>
      <c r="M25" s="312">
        <v>0</v>
      </c>
      <c r="N25" s="312">
        <v>0</v>
      </c>
    </row>
    <row r="26" spans="1:14" s="17" customFormat="1" ht="25.5" customHeight="1" hidden="1">
      <c r="A26" s="12"/>
      <c r="B26" s="15" t="s">
        <v>272</v>
      </c>
      <c r="C26" s="16" t="s">
        <v>273</v>
      </c>
      <c r="D26" s="303">
        <v>1519876</v>
      </c>
      <c r="E26" s="304">
        <v>0</v>
      </c>
      <c r="F26" s="305">
        <f t="shared" si="2"/>
        <v>1519876</v>
      </c>
      <c r="G26" s="309">
        <f t="shared" si="1"/>
        <v>-5411</v>
      </c>
      <c r="H26" s="312">
        <v>-5411</v>
      </c>
      <c r="I26" s="312">
        <v>0</v>
      </c>
      <c r="J26" s="312">
        <v>0</v>
      </c>
      <c r="K26" s="312">
        <v>0</v>
      </c>
      <c r="L26" s="312">
        <v>0</v>
      </c>
      <c r="M26" s="312">
        <v>0</v>
      </c>
      <c r="N26" s="312">
        <v>0</v>
      </c>
    </row>
    <row r="27" spans="1:14" s="17" customFormat="1" ht="15" customHeight="1" hidden="1">
      <c r="A27" s="12"/>
      <c r="B27" s="15" t="s">
        <v>143</v>
      </c>
      <c r="C27" s="16" t="s">
        <v>144</v>
      </c>
      <c r="D27" s="303">
        <v>2371031</v>
      </c>
      <c r="E27" s="304">
        <v>0</v>
      </c>
      <c r="F27" s="305">
        <f t="shared" si="2"/>
        <v>2371031</v>
      </c>
      <c r="G27" s="309">
        <f t="shared" si="1"/>
        <v>-6233</v>
      </c>
      <c r="H27" s="312">
        <v>-6233</v>
      </c>
      <c r="I27" s="312">
        <v>0</v>
      </c>
      <c r="J27" s="312">
        <v>0</v>
      </c>
      <c r="K27" s="312">
        <v>0</v>
      </c>
      <c r="L27" s="312">
        <v>0</v>
      </c>
      <c r="M27" s="312">
        <v>0</v>
      </c>
      <c r="N27" s="312">
        <v>0</v>
      </c>
    </row>
    <row r="28" spans="1:14" s="17" customFormat="1" ht="114.75" customHeight="1" hidden="1">
      <c r="A28" s="12"/>
      <c r="B28" s="15" t="s">
        <v>344</v>
      </c>
      <c r="C28" s="16" t="s">
        <v>364</v>
      </c>
      <c r="D28" s="303">
        <v>121937</v>
      </c>
      <c r="E28" s="304">
        <v>0</v>
      </c>
      <c r="F28" s="305">
        <f t="shared" si="2"/>
        <v>121937</v>
      </c>
      <c r="G28" s="309">
        <f t="shared" si="1"/>
        <v>5411</v>
      </c>
      <c r="H28" s="312">
        <v>5411</v>
      </c>
      <c r="I28" s="312">
        <v>0</v>
      </c>
      <c r="J28" s="312">
        <v>0</v>
      </c>
      <c r="K28" s="312">
        <v>0</v>
      </c>
      <c r="L28" s="312">
        <v>0</v>
      </c>
      <c r="M28" s="312">
        <v>0</v>
      </c>
      <c r="N28" s="312">
        <v>0</v>
      </c>
    </row>
    <row r="29" spans="1:14" s="17" customFormat="1" ht="76.5" customHeight="1" hidden="1">
      <c r="A29" s="319"/>
      <c r="B29" s="19" t="s">
        <v>321</v>
      </c>
      <c r="C29" s="20" t="s">
        <v>368</v>
      </c>
      <c r="D29" s="311">
        <v>419652</v>
      </c>
      <c r="E29" s="305">
        <v>0</v>
      </c>
      <c r="F29" s="305">
        <f t="shared" si="2"/>
        <v>419652</v>
      </c>
      <c r="G29" s="309">
        <f t="shared" si="1"/>
        <v>35808</v>
      </c>
      <c r="H29" s="312">
        <v>35808</v>
      </c>
      <c r="I29" s="312">
        <v>0</v>
      </c>
      <c r="J29" s="312">
        <v>0</v>
      </c>
      <c r="K29" s="312">
        <v>0</v>
      </c>
      <c r="L29" s="312">
        <v>0</v>
      </c>
      <c r="M29" s="312">
        <v>0</v>
      </c>
      <c r="N29" s="312">
        <v>0</v>
      </c>
    </row>
    <row r="30" spans="1:14" s="17" customFormat="1" ht="216.75" customHeight="1" hidden="1">
      <c r="A30" s="12"/>
      <c r="B30" s="15" t="s">
        <v>367</v>
      </c>
      <c r="C30" s="16" t="s">
        <v>369</v>
      </c>
      <c r="D30" s="303">
        <v>112910</v>
      </c>
      <c r="E30" s="304">
        <v>0</v>
      </c>
      <c r="F30" s="305">
        <f t="shared" si="2"/>
        <v>112910</v>
      </c>
      <c r="G30" s="309">
        <f t="shared" si="1"/>
        <v>6233</v>
      </c>
      <c r="H30" s="312">
        <v>6233</v>
      </c>
      <c r="I30" s="312">
        <v>0</v>
      </c>
      <c r="J30" s="312">
        <v>0</v>
      </c>
      <c r="K30" s="312">
        <v>0</v>
      </c>
      <c r="L30" s="312">
        <v>0</v>
      </c>
      <c r="M30" s="312">
        <v>0</v>
      </c>
      <c r="N30" s="312">
        <v>0</v>
      </c>
    </row>
    <row r="31" spans="1:14" s="17" customFormat="1" ht="38.25" customHeight="1" hidden="1">
      <c r="A31" s="11" t="s">
        <v>259</v>
      </c>
      <c r="B31" s="12"/>
      <c r="C31" s="13" t="s">
        <v>260</v>
      </c>
      <c r="D31" s="301">
        <v>462125</v>
      </c>
      <c r="E31" s="302">
        <f>E32+E33+E35+E36+E38+E34</f>
        <v>0</v>
      </c>
      <c r="F31" s="308">
        <f t="shared" si="2"/>
        <v>462125</v>
      </c>
      <c r="G31" s="309">
        <f t="shared" si="1"/>
        <v>108696</v>
      </c>
      <c r="H31" s="310">
        <v>82524</v>
      </c>
      <c r="I31" s="310">
        <v>26172</v>
      </c>
      <c r="J31" s="310">
        <v>353529</v>
      </c>
      <c r="K31" s="310">
        <v>200</v>
      </c>
      <c r="L31" s="310">
        <v>0</v>
      </c>
      <c r="M31" s="310">
        <v>0</v>
      </c>
      <c r="N31" s="310">
        <v>0</v>
      </c>
    </row>
    <row r="32" spans="1:14" s="17" customFormat="1" ht="25.5" customHeight="1" hidden="1">
      <c r="A32" s="15"/>
      <c r="B32" s="15" t="s">
        <v>308</v>
      </c>
      <c r="C32" s="16" t="s">
        <v>309</v>
      </c>
      <c r="D32" s="303">
        <v>108596</v>
      </c>
      <c r="E32" s="304">
        <v>0</v>
      </c>
      <c r="F32" s="305">
        <f t="shared" si="2"/>
        <v>108596</v>
      </c>
      <c r="G32" s="309">
        <f t="shared" si="1"/>
        <v>300</v>
      </c>
      <c r="H32" s="312">
        <v>0</v>
      </c>
      <c r="I32" s="312">
        <v>300</v>
      </c>
      <c r="J32" s="312">
        <v>0</v>
      </c>
      <c r="K32" s="312">
        <v>0</v>
      </c>
      <c r="L32" s="312">
        <v>0</v>
      </c>
      <c r="M32" s="312">
        <v>0</v>
      </c>
      <c r="N32" s="312">
        <v>0</v>
      </c>
    </row>
    <row r="33" spans="1:14" s="17" customFormat="1" ht="25.5" customHeight="1" hidden="1">
      <c r="A33" s="15"/>
      <c r="B33" s="15" t="s">
        <v>272</v>
      </c>
      <c r="C33" s="16" t="s">
        <v>273</v>
      </c>
      <c r="D33" s="303">
        <v>1456813</v>
      </c>
      <c r="E33" s="304">
        <v>0</v>
      </c>
      <c r="F33" s="305">
        <f t="shared" si="2"/>
        <v>1456813</v>
      </c>
      <c r="G33" s="309">
        <f t="shared" si="1"/>
        <v>0</v>
      </c>
      <c r="H33" s="312">
        <v>0</v>
      </c>
      <c r="I33" s="312">
        <v>0</v>
      </c>
      <c r="J33" s="312">
        <v>0</v>
      </c>
      <c r="K33" s="312">
        <v>-1050</v>
      </c>
      <c r="L33" s="312">
        <v>0</v>
      </c>
      <c r="M33" s="312">
        <v>0</v>
      </c>
      <c r="N33" s="312">
        <v>0</v>
      </c>
    </row>
    <row r="34" spans="1:14" s="17" customFormat="1" ht="12.75" customHeight="1" hidden="1">
      <c r="A34" s="15"/>
      <c r="B34" s="15" t="s">
        <v>67</v>
      </c>
      <c r="C34" s="16" t="s">
        <v>217</v>
      </c>
      <c r="D34" s="303">
        <v>925028</v>
      </c>
      <c r="E34" s="304">
        <v>0</v>
      </c>
      <c r="F34" s="305">
        <f t="shared" si="2"/>
        <v>925028</v>
      </c>
      <c r="G34" s="309">
        <f t="shared" si="1"/>
        <v>28800</v>
      </c>
      <c r="H34" s="312">
        <v>0</v>
      </c>
      <c r="I34" s="312">
        <v>28800</v>
      </c>
      <c r="J34" s="312">
        <v>0</v>
      </c>
      <c r="K34" s="312">
        <v>0</v>
      </c>
      <c r="L34" s="312">
        <v>0</v>
      </c>
      <c r="M34" s="312">
        <v>0</v>
      </c>
      <c r="N34" s="312">
        <v>0</v>
      </c>
    </row>
    <row r="35" spans="1:14" s="17" customFormat="1" ht="12.75" customHeight="1" hidden="1">
      <c r="A35" s="15"/>
      <c r="B35" s="15" t="s">
        <v>143</v>
      </c>
      <c r="C35" s="16" t="s">
        <v>144</v>
      </c>
      <c r="D35" s="303">
        <v>2284978</v>
      </c>
      <c r="E35" s="304">
        <v>0</v>
      </c>
      <c r="F35" s="305">
        <f t="shared" si="2"/>
        <v>2284978</v>
      </c>
      <c r="G35" s="309">
        <f t="shared" si="1"/>
        <v>-620</v>
      </c>
      <c r="H35" s="312">
        <v>0</v>
      </c>
      <c r="I35" s="312">
        <v>-620</v>
      </c>
      <c r="J35" s="312">
        <v>0</v>
      </c>
      <c r="K35" s="312">
        <v>620</v>
      </c>
      <c r="L35" s="312">
        <v>0</v>
      </c>
      <c r="M35" s="312">
        <v>0</v>
      </c>
      <c r="N35" s="312">
        <v>0</v>
      </c>
    </row>
    <row r="36" spans="1:14" s="17" customFormat="1" ht="25.5" customHeight="1" hidden="1">
      <c r="A36" s="15"/>
      <c r="B36" s="15" t="s">
        <v>274</v>
      </c>
      <c r="C36" s="16" t="s">
        <v>275</v>
      </c>
      <c r="D36" s="303">
        <v>140614</v>
      </c>
      <c r="E36" s="304">
        <v>0</v>
      </c>
      <c r="F36" s="305">
        <v>340313</v>
      </c>
      <c r="G36" s="309">
        <f t="shared" si="1"/>
        <v>-140</v>
      </c>
      <c r="H36" s="312">
        <v>0</v>
      </c>
      <c r="I36" s="312">
        <v>-140</v>
      </c>
      <c r="J36" s="312">
        <v>0</v>
      </c>
      <c r="K36" s="312">
        <v>140</v>
      </c>
      <c r="L36" s="312">
        <v>0</v>
      </c>
      <c r="M36" s="312">
        <v>0</v>
      </c>
      <c r="N36" s="312">
        <v>0</v>
      </c>
    </row>
    <row r="37" spans="1:14" s="17" customFormat="1" ht="12.75" customHeight="1" hidden="1">
      <c r="A37" s="11" t="s">
        <v>214</v>
      </c>
      <c r="B37" s="12"/>
      <c r="C37" s="13"/>
      <c r="D37" s="301">
        <v>442843</v>
      </c>
      <c r="E37" s="302">
        <f>E38</f>
        <v>0</v>
      </c>
      <c r="F37" s="308">
        <f aca="true" t="shared" si="3" ref="F37:F51">D37+E37</f>
        <v>442843</v>
      </c>
      <c r="G37" s="309">
        <f t="shared" si="1"/>
        <v>419843</v>
      </c>
      <c r="H37" s="310">
        <v>127343</v>
      </c>
      <c r="I37" s="310">
        <v>292500</v>
      </c>
      <c r="J37" s="310">
        <v>0</v>
      </c>
      <c r="K37" s="310">
        <v>23000</v>
      </c>
      <c r="L37" s="310">
        <v>0</v>
      </c>
      <c r="M37" s="310">
        <v>0</v>
      </c>
      <c r="N37" s="310">
        <v>0</v>
      </c>
    </row>
    <row r="38" spans="1:14" s="17" customFormat="1" ht="114.75" customHeight="1" hidden="1">
      <c r="A38" s="15"/>
      <c r="B38" s="15" t="s">
        <v>344</v>
      </c>
      <c r="C38" s="16" t="s">
        <v>364</v>
      </c>
      <c r="D38" s="303">
        <v>105972</v>
      </c>
      <c r="E38" s="304">
        <v>0</v>
      </c>
      <c r="F38" s="305">
        <f t="shared" si="3"/>
        <v>105972</v>
      </c>
      <c r="G38" s="309">
        <f t="shared" si="1"/>
        <v>0</v>
      </c>
      <c r="H38" s="312">
        <v>0</v>
      </c>
      <c r="I38" s="312">
        <v>0</v>
      </c>
      <c r="J38" s="312">
        <v>0</v>
      </c>
      <c r="K38" s="312">
        <v>22</v>
      </c>
      <c r="L38" s="312">
        <v>0</v>
      </c>
      <c r="M38" s="312">
        <v>0</v>
      </c>
      <c r="N38" s="312">
        <v>0</v>
      </c>
    </row>
    <row r="39" spans="1:14" s="17" customFormat="1" ht="12.75" customHeight="1" hidden="1">
      <c r="A39" s="11" t="s">
        <v>253</v>
      </c>
      <c r="B39" s="12"/>
      <c r="C39" s="13" t="s">
        <v>254</v>
      </c>
      <c r="D39" s="301">
        <v>174751</v>
      </c>
      <c r="E39" s="302">
        <f>E40</f>
        <v>0</v>
      </c>
      <c r="F39" s="308">
        <f t="shared" si="3"/>
        <v>174751</v>
      </c>
      <c r="G39" s="309">
        <f t="shared" si="1"/>
        <v>170251</v>
      </c>
      <c r="H39" s="310">
        <v>0</v>
      </c>
      <c r="I39" s="310">
        <v>170251</v>
      </c>
      <c r="J39" s="310">
        <v>0</v>
      </c>
      <c r="K39" s="310">
        <v>0</v>
      </c>
      <c r="L39" s="310">
        <v>0</v>
      </c>
      <c r="M39" s="310">
        <v>0</v>
      </c>
      <c r="N39" s="310">
        <v>0</v>
      </c>
    </row>
    <row r="40" spans="1:14" s="17" customFormat="1" ht="12.75" customHeight="1" hidden="1">
      <c r="A40" s="15"/>
      <c r="B40" s="15" t="s">
        <v>255</v>
      </c>
      <c r="C40" s="16" t="s">
        <v>256</v>
      </c>
      <c r="D40" s="303">
        <v>162751</v>
      </c>
      <c r="E40" s="304">
        <v>0</v>
      </c>
      <c r="F40" s="305">
        <f t="shared" si="3"/>
        <v>162751</v>
      </c>
      <c r="G40" s="309">
        <f t="shared" si="1"/>
        <v>-4500</v>
      </c>
      <c r="H40" s="312">
        <v>0</v>
      </c>
      <c r="I40" s="312">
        <v>-4500</v>
      </c>
      <c r="J40" s="312">
        <v>0</v>
      </c>
      <c r="K40" s="312">
        <v>0</v>
      </c>
      <c r="L40" s="312">
        <v>0</v>
      </c>
      <c r="M40" s="312">
        <v>0</v>
      </c>
      <c r="N40" s="312">
        <v>0</v>
      </c>
    </row>
    <row r="41" spans="1:14" s="17" customFormat="1" ht="25.5" customHeight="1" hidden="1">
      <c r="A41" s="11" t="s">
        <v>269</v>
      </c>
      <c r="B41" s="12"/>
      <c r="C41" s="13" t="s">
        <v>252</v>
      </c>
      <c r="D41" s="301">
        <v>351851</v>
      </c>
      <c r="E41" s="302">
        <f>E42+E44+E45</f>
        <v>0</v>
      </c>
      <c r="F41" s="308">
        <f>D41+E41</f>
        <v>351851</v>
      </c>
      <c r="G41" s="309">
        <f t="shared" si="1"/>
        <v>285506</v>
      </c>
      <c r="H41" s="310">
        <v>250360</v>
      </c>
      <c r="I41" s="310">
        <v>35146</v>
      </c>
      <c r="J41" s="310">
        <v>0</v>
      </c>
      <c r="K41" s="310">
        <v>66345</v>
      </c>
      <c r="L41" s="310">
        <v>0</v>
      </c>
      <c r="M41" s="310">
        <v>0</v>
      </c>
      <c r="N41" s="310">
        <v>0</v>
      </c>
    </row>
    <row r="42" spans="1:14" s="17" customFormat="1" ht="12.75" customHeight="1" hidden="1">
      <c r="A42" s="15"/>
      <c r="B42" s="15" t="s">
        <v>270</v>
      </c>
      <c r="C42" s="16" t="s">
        <v>271</v>
      </c>
      <c r="D42" s="303">
        <v>295718</v>
      </c>
      <c r="E42" s="304">
        <v>0</v>
      </c>
      <c r="F42" s="305">
        <f>D42+E42</f>
        <v>295718</v>
      </c>
      <c r="G42" s="309">
        <f t="shared" si="1"/>
        <v>-1180</v>
      </c>
      <c r="H42" s="312">
        <v>0</v>
      </c>
      <c r="I42" s="312">
        <v>-1180</v>
      </c>
      <c r="J42" s="312">
        <v>0</v>
      </c>
      <c r="K42" s="312">
        <v>1180</v>
      </c>
      <c r="L42" s="312">
        <v>0</v>
      </c>
      <c r="M42" s="312">
        <v>0</v>
      </c>
      <c r="N42" s="312">
        <v>0</v>
      </c>
    </row>
    <row r="43" spans="1:14" s="17" customFormat="1" ht="20.25" customHeight="1" hidden="1">
      <c r="A43" s="11" t="s">
        <v>253</v>
      </c>
      <c r="B43" s="12"/>
      <c r="C43" s="13" t="s">
        <v>254</v>
      </c>
      <c r="D43" s="301">
        <v>151351</v>
      </c>
      <c r="E43" s="302">
        <f>E44+E45+E46+E47+E48</f>
        <v>0</v>
      </c>
      <c r="F43" s="308">
        <f>D43+E43</f>
        <v>151351</v>
      </c>
      <c r="G43" s="309">
        <f t="shared" si="1"/>
        <v>147513</v>
      </c>
      <c r="H43" s="310">
        <v>0</v>
      </c>
      <c r="I43" s="310">
        <v>147513</v>
      </c>
      <c r="J43" s="310">
        <v>0</v>
      </c>
      <c r="K43" s="310">
        <v>0</v>
      </c>
      <c r="L43" s="310">
        <v>0</v>
      </c>
      <c r="M43" s="310">
        <v>0</v>
      </c>
      <c r="N43" s="310">
        <v>0</v>
      </c>
    </row>
    <row r="44" spans="1:14" s="17" customFormat="1" ht="76.5" customHeight="1" hidden="1">
      <c r="A44" s="15"/>
      <c r="B44" s="15" t="s">
        <v>355</v>
      </c>
      <c r="C44" s="16" t="s">
        <v>268</v>
      </c>
      <c r="D44" s="303">
        <v>1745673</v>
      </c>
      <c r="E44" s="304">
        <v>0</v>
      </c>
      <c r="F44" s="305">
        <f>D44+E44</f>
        <v>1745673</v>
      </c>
      <c r="G44" s="309">
        <f t="shared" si="1"/>
        <v>0</v>
      </c>
      <c r="H44" s="312">
        <v>0</v>
      </c>
      <c r="I44" s="312">
        <v>0</v>
      </c>
      <c r="J44" s="312">
        <v>0</v>
      </c>
      <c r="K44" s="312">
        <v>0</v>
      </c>
      <c r="L44" s="312">
        <v>0</v>
      </c>
      <c r="M44" s="312">
        <v>0</v>
      </c>
      <c r="N44" s="312">
        <v>0</v>
      </c>
    </row>
    <row r="45" spans="1:14" s="17" customFormat="1" ht="12.75" customHeight="1" hidden="1">
      <c r="A45" s="15"/>
      <c r="B45" s="15" t="s">
        <v>255</v>
      </c>
      <c r="C45" s="16" t="s">
        <v>256</v>
      </c>
      <c r="D45" s="303">
        <v>139351</v>
      </c>
      <c r="E45" s="304">
        <v>0</v>
      </c>
      <c r="F45" s="305">
        <f>D45+E45</f>
        <v>139351</v>
      </c>
      <c r="G45" s="309">
        <f t="shared" si="1"/>
        <v>-3838</v>
      </c>
      <c r="H45" s="312">
        <v>0</v>
      </c>
      <c r="I45" s="312">
        <v>-3838</v>
      </c>
      <c r="J45" s="312">
        <v>0</v>
      </c>
      <c r="K45" s="312">
        <v>0</v>
      </c>
      <c r="L45" s="312">
        <v>0</v>
      </c>
      <c r="M45" s="312">
        <v>0</v>
      </c>
      <c r="N45" s="312">
        <v>0</v>
      </c>
    </row>
    <row r="46" spans="1:14" s="17" customFormat="1" ht="38.25" customHeight="1" hidden="1">
      <c r="A46" s="11" t="s">
        <v>218</v>
      </c>
      <c r="B46" s="12"/>
      <c r="C46" s="13" t="s">
        <v>219</v>
      </c>
      <c r="D46" s="301">
        <v>684760</v>
      </c>
      <c r="E46" s="302">
        <f>E47+E48+E49+E50+E51</f>
        <v>0</v>
      </c>
      <c r="F46" s="308">
        <f t="shared" si="3"/>
        <v>684760</v>
      </c>
      <c r="G46" s="309">
        <f t="shared" si="1"/>
        <v>684760</v>
      </c>
      <c r="H46" s="310">
        <v>2930</v>
      </c>
      <c r="I46" s="310">
        <v>681830</v>
      </c>
      <c r="J46" s="310">
        <v>0</v>
      </c>
      <c r="K46" s="310">
        <v>0</v>
      </c>
      <c r="L46" s="310">
        <v>0</v>
      </c>
      <c r="M46" s="310">
        <v>0</v>
      </c>
      <c r="N46" s="310">
        <v>0</v>
      </c>
    </row>
    <row r="47" spans="1:14" s="17" customFormat="1" ht="12.75" customHeight="1" hidden="1">
      <c r="A47" s="15"/>
      <c r="B47" s="15" t="s">
        <v>287</v>
      </c>
      <c r="C47" s="16" t="s">
        <v>288</v>
      </c>
      <c r="D47" s="303">
        <v>9060</v>
      </c>
      <c r="E47" s="304">
        <v>0</v>
      </c>
      <c r="F47" s="305">
        <f t="shared" si="3"/>
        <v>9060</v>
      </c>
      <c r="G47" s="309">
        <f t="shared" si="1"/>
        <v>0</v>
      </c>
      <c r="H47" s="312">
        <v>-70</v>
      </c>
      <c r="I47" s="312">
        <v>70</v>
      </c>
      <c r="J47" s="312">
        <v>0</v>
      </c>
      <c r="K47" s="312">
        <v>0</v>
      </c>
      <c r="L47" s="312">
        <v>0</v>
      </c>
      <c r="M47" s="312">
        <v>0</v>
      </c>
      <c r="N47" s="312">
        <v>0</v>
      </c>
    </row>
    <row r="48" spans="1:14" s="17" customFormat="1" ht="12.75" customHeight="1" hidden="1">
      <c r="A48" s="15"/>
      <c r="B48" s="15" t="s">
        <v>362</v>
      </c>
      <c r="C48" s="16" t="s">
        <v>317</v>
      </c>
      <c r="D48" s="303">
        <v>33331</v>
      </c>
      <c r="E48" s="304">
        <v>0</v>
      </c>
      <c r="F48" s="305">
        <f t="shared" si="3"/>
        <v>33331</v>
      </c>
      <c r="G48" s="309">
        <f t="shared" si="1"/>
        <v>-469</v>
      </c>
      <c r="H48" s="312">
        <v>-469</v>
      </c>
      <c r="I48" s="312">
        <v>0</v>
      </c>
      <c r="J48" s="312">
        <v>0</v>
      </c>
      <c r="K48" s="312">
        <v>0</v>
      </c>
      <c r="L48" s="312">
        <v>0</v>
      </c>
      <c r="M48" s="312">
        <v>0</v>
      </c>
      <c r="N48" s="312">
        <v>0</v>
      </c>
    </row>
    <row r="49" spans="1:14" s="17" customFormat="1" ht="12.75" customHeight="1" hidden="1">
      <c r="A49" s="15"/>
      <c r="B49" s="15" t="s">
        <v>143</v>
      </c>
      <c r="C49" s="16" t="s">
        <v>144</v>
      </c>
      <c r="D49" s="303">
        <v>2396759</v>
      </c>
      <c r="E49" s="304">
        <v>0</v>
      </c>
      <c r="F49" s="305">
        <f t="shared" si="3"/>
        <v>2396759</v>
      </c>
      <c r="G49" s="309">
        <f t="shared" si="1"/>
        <v>-2500</v>
      </c>
      <c r="H49" s="312">
        <v>0</v>
      </c>
      <c r="I49" s="312">
        <v>-2500</v>
      </c>
      <c r="J49" s="312">
        <v>0</v>
      </c>
      <c r="K49" s="312">
        <v>2500</v>
      </c>
      <c r="L49" s="312">
        <v>0</v>
      </c>
      <c r="M49" s="312">
        <v>0</v>
      </c>
      <c r="N49" s="312">
        <v>0</v>
      </c>
    </row>
    <row r="50" spans="1:14" s="17" customFormat="1" ht="114.75" customHeight="1" hidden="1">
      <c r="A50" s="19"/>
      <c r="B50" s="19" t="s">
        <v>344</v>
      </c>
      <c r="C50" s="20" t="s">
        <v>364</v>
      </c>
      <c r="D50" s="311">
        <v>105888</v>
      </c>
      <c r="E50" s="305">
        <v>0</v>
      </c>
      <c r="F50" s="305">
        <f t="shared" si="3"/>
        <v>105888</v>
      </c>
      <c r="G50" s="309">
        <f t="shared" si="1"/>
        <v>130</v>
      </c>
      <c r="H50" s="312">
        <v>0</v>
      </c>
      <c r="I50" s="312">
        <v>130</v>
      </c>
      <c r="J50" s="312">
        <v>0</v>
      </c>
      <c r="K50" s="312">
        <v>-130</v>
      </c>
      <c r="L50" s="312">
        <v>0</v>
      </c>
      <c r="M50" s="312">
        <v>0</v>
      </c>
      <c r="N50" s="312">
        <v>0</v>
      </c>
    </row>
    <row r="51" spans="1:14" s="17" customFormat="1" ht="127.5" customHeight="1" hidden="1">
      <c r="A51" s="15"/>
      <c r="B51" s="15" t="s">
        <v>321</v>
      </c>
      <c r="C51" s="16" t="s">
        <v>360</v>
      </c>
      <c r="D51" s="303">
        <v>485706</v>
      </c>
      <c r="E51" s="304">
        <v>0</v>
      </c>
      <c r="F51" s="305">
        <f t="shared" si="3"/>
        <v>485706</v>
      </c>
      <c r="G51" s="309">
        <f t="shared" si="1"/>
        <v>0</v>
      </c>
      <c r="H51" s="312">
        <v>0</v>
      </c>
      <c r="I51" s="312">
        <v>0</v>
      </c>
      <c r="J51" s="312">
        <v>0</v>
      </c>
      <c r="K51" s="312">
        <v>3500</v>
      </c>
      <c r="L51" s="312">
        <v>0</v>
      </c>
      <c r="M51" s="312">
        <v>0</v>
      </c>
      <c r="N51" s="312">
        <v>0</v>
      </c>
    </row>
    <row r="52" spans="1:14" s="17" customFormat="1" ht="25.5" customHeight="1" hidden="1">
      <c r="A52" s="11" t="s">
        <v>269</v>
      </c>
      <c r="B52" s="12"/>
      <c r="C52" s="13" t="s">
        <v>252</v>
      </c>
      <c r="D52" s="301">
        <v>363547</v>
      </c>
      <c r="E52" s="302">
        <f>E53</f>
        <v>0</v>
      </c>
      <c r="F52" s="308">
        <f aca="true" t="shared" si="4" ref="F52:F64">D52+E52</f>
        <v>363547</v>
      </c>
      <c r="G52" s="309">
        <f t="shared" si="1"/>
        <v>298894</v>
      </c>
      <c r="H52" s="310">
        <v>262568</v>
      </c>
      <c r="I52" s="310">
        <v>36326</v>
      </c>
      <c r="J52" s="310">
        <v>0</v>
      </c>
      <c r="K52" s="310">
        <v>65165</v>
      </c>
      <c r="L52" s="310">
        <v>0</v>
      </c>
      <c r="M52" s="310">
        <v>0</v>
      </c>
      <c r="N52" s="310">
        <v>0</v>
      </c>
    </row>
    <row r="53" spans="1:14" s="17" customFormat="1" ht="38.25" customHeight="1" hidden="1">
      <c r="A53" s="12"/>
      <c r="B53" s="15" t="s">
        <v>280</v>
      </c>
      <c r="C53" s="16" t="s">
        <v>359</v>
      </c>
      <c r="D53" s="303">
        <v>51181</v>
      </c>
      <c r="E53" s="304">
        <v>0</v>
      </c>
      <c r="F53" s="305">
        <f t="shared" si="4"/>
        <v>51181</v>
      </c>
      <c r="G53" s="309">
        <f t="shared" si="1"/>
        <v>0</v>
      </c>
      <c r="H53" s="312">
        <v>0</v>
      </c>
      <c r="I53" s="312">
        <v>0</v>
      </c>
      <c r="J53" s="312">
        <v>0</v>
      </c>
      <c r="K53" s="312">
        <v>512</v>
      </c>
      <c r="L53" s="312">
        <v>0</v>
      </c>
      <c r="M53" s="312">
        <v>0</v>
      </c>
      <c r="N53" s="312">
        <v>0</v>
      </c>
    </row>
    <row r="54" spans="1:14" s="17" customFormat="1" ht="12.75" customHeight="1" hidden="1">
      <c r="A54" s="11" t="s">
        <v>265</v>
      </c>
      <c r="B54" s="12"/>
      <c r="C54" s="13" t="s">
        <v>266</v>
      </c>
      <c r="D54" s="301">
        <v>1049693</v>
      </c>
      <c r="E54" s="302">
        <f>E55</f>
        <v>0</v>
      </c>
      <c r="F54" s="308">
        <f t="shared" si="4"/>
        <v>1049693</v>
      </c>
      <c r="G54" s="309">
        <f t="shared" si="1"/>
        <v>472979</v>
      </c>
      <c r="H54" s="310">
        <v>383225</v>
      </c>
      <c r="I54" s="310">
        <v>89754</v>
      </c>
      <c r="J54" s="310">
        <v>0</v>
      </c>
      <c r="K54" s="310">
        <v>577704</v>
      </c>
      <c r="L54" s="310">
        <v>0</v>
      </c>
      <c r="M54" s="310">
        <v>0</v>
      </c>
      <c r="N54" s="310">
        <v>0</v>
      </c>
    </row>
    <row r="55" spans="1:14" s="17" customFormat="1" ht="114.75" customHeight="1" hidden="1">
      <c r="A55" s="12"/>
      <c r="B55" s="15" t="s">
        <v>278</v>
      </c>
      <c r="C55" s="16" t="s">
        <v>279</v>
      </c>
      <c r="D55" s="303">
        <v>19142</v>
      </c>
      <c r="E55" s="304">
        <v>0</v>
      </c>
      <c r="F55" s="305">
        <f t="shared" si="4"/>
        <v>19142</v>
      </c>
      <c r="G55" s="309">
        <f t="shared" si="1"/>
        <v>990</v>
      </c>
      <c r="H55" s="312">
        <v>0</v>
      </c>
      <c r="I55" s="312">
        <v>990</v>
      </c>
      <c r="J55" s="312">
        <v>0</v>
      </c>
      <c r="K55" s="312">
        <v>0</v>
      </c>
      <c r="L55" s="312">
        <v>0</v>
      </c>
      <c r="M55" s="312">
        <v>0</v>
      </c>
      <c r="N55" s="312">
        <v>0</v>
      </c>
    </row>
    <row r="56" spans="1:14" s="17" customFormat="1" ht="12.75" customHeight="1" hidden="1">
      <c r="A56" s="12"/>
      <c r="B56" s="15" t="s">
        <v>292</v>
      </c>
      <c r="C56" s="16" t="s">
        <v>293</v>
      </c>
      <c r="D56" s="303">
        <v>163796</v>
      </c>
      <c r="E56" s="304">
        <v>0</v>
      </c>
      <c r="F56" s="305">
        <f>D56+E56</f>
        <v>163796</v>
      </c>
      <c r="G56" s="309">
        <f t="shared" si="1"/>
        <v>0</v>
      </c>
      <c r="H56" s="312">
        <v>0</v>
      </c>
      <c r="I56" s="312">
        <v>0</v>
      </c>
      <c r="J56" s="312">
        <v>0</v>
      </c>
      <c r="K56" s="312">
        <v>9000</v>
      </c>
      <c r="L56" s="312">
        <v>0</v>
      </c>
      <c r="M56" s="312">
        <v>0</v>
      </c>
      <c r="N56" s="312">
        <v>0</v>
      </c>
    </row>
    <row r="57" spans="1:14" s="17" customFormat="1" ht="12.75" customHeight="1" hidden="1">
      <c r="A57" s="11" t="s">
        <v>265</v>
      </c>
      <c r="B57" s="12"/>
      <c r="C57" s="13" t="s">
        <v>266</v>
      </c>
      <c r="D57" s="301">
        <v>1010613</v>
      </c>
      <c r="E57" s="302">
        <f>E58</f>
        <v>0</v>
      </c>
      <c r="F57" s="308">
        <f t="shared" si="4"/>
        <v>1010613</v>
      </c>
      <c r="G57" s="309">
        <f t="shared" si="1"/>
        <v>416002</v>
      </c>
      <c r="H57" s="310">
        <v>346079</v>
      </c>
      <c r="I57" s="310">
        <v>69923</v>
      </c>
      <c r="J57" s="310">
        <v>0</v>
      </c>
      <c r="K57" s="310">
        <v>629730</v>
      </c>
      <c r="L57" s="310">
        <v>0</v>
      </c>
      <c r="M57" s="310">
        <v>0</v>
      </c>
      <c r="N57" s="310">
        <v>0</v>
      </c>
    </row>
    <row r="58" spans="1:14" s="17" customFormat="1" ht="12.75" customHeight="1" hidden="1">
      <c r="A58" s="12"/>
      <c r="B58" s="15" t="s">
        <v>292</v>
      </c>
      <c r="C58" s="16" t="s">
        <v>293</v>
      </c>
      <c r="D58" s="303">
        <v>168283</v>
      </c>
      <c r="E58" s="304">
        <v>0</v>
      </c>
      <c r="F58" s="305">
        <f t="shared" si="4"/>
        <v>168283</v>
      </c>
      <c r="G58" s="309">
        <f t="shared" si="1"/>
        <v>0</v>
      </c>
      <c r="H58" s="312">
        <v>0</v>
      </c>
      <c r="I58" s="312">
        <v>0</v>
      </c>
      <c r="J58" s="312">
        <v>0</v>
      </c>
      <c r="K58" s="312">
        <v>35119</v>
      </c>
      <c r="L58" s="312">
        <v>0</v>
      </c>
      <c r="M58" s="312">
        <v>0</v>
      </c>
      <c r="N58" s="312">
        <v>0</v>
      </c>
    </row>
    <row r="59" spans="1:14" s="17" customFormat="1" ht="12.75" customHeight="1" hidden="1">
      <c r="A59" s="11" t="s">
        <v>349</v>
      </c>
      <c r="B59" s="12"/>
      <c r="C59" s="13" t="s">
        <v>350</v>
      </c>
      <c r="D59" s="301">
        <v>6087264</v>
      </c>
      <c r="E59" s="302">
        <f>E60+E61+E62</f>
        <v>0</v>
      </c>
      <c r="F59" s="308">
        <f t="shared" si="4"/>
        <v>6087264</v>
      </c>
      <c r="G59" s="309">
        <f t="shared" si="1"/>
        <v>191386</v>
      </c>
      <c r="H59" s="310">
        <v>159705</v>
      </c>
      <c r="I59" s="310">
        <v>31681</v>
      </c>
      <c r="J59" s="310">
        <v>0</v>
      </c>
      <c r="K59" s="310">
        <v>5941064</v>
      </c>
      <c r="L59" s="310">
        <v>0</v>
      </c>
      <c r="M59" s="310">
        <v>0</v>
      </c>
      <c r="N59" s="310">
        <v>0</v>
      </c>
    </row>
    <row r="60" spans="1:14" s="17" customFormat="1" ht="12.75" customHeight="1" hidden="1">
      <c r="A60" s="15"/>
      <c r="B60" s="15" t="s">
        <v>354</v>
      </c>
      <c r="C60" s="16" t="s">
        <v>347</v>
      </c>
      <c r="D60" s="303">
        <v>4420000</v>
      </c>
      <c r="E60" s="304">
        <v>0</v>
      </c>
      <c r="F60" s="305">
        <f>D60+E60</f>
        <v>4420000</v>
      </c>
      <c r="G60" s="309">
        <f t="shared" si="1"/>
        <v>-300</v>
      </c>
      <c r="H60" s="312">
        <v>-100</v>
      </c>
      <c r="I60" s="312">
        <v>-200</v>
      </c>
      <c r="J60" s="312">
        <v>0</v>
      </c>
      <c r="K60" s="312">
        <v>-19700</v>
      </c>
      <c r="L60" s="312">
        <v>0</v>
      </c>
      <c r="M60" s="312">
        <v>0</v>
      </c>
      <c r="N60" s="312">
        <v>0</v>
      </c>
    </row>
    <row r="61" spans="1:14" s="17" customFormat="1" ht="76.5" customHeight="1" hidden="1">
      <c r="A61" s="12"/>
      <c r="B61" s="15" t="s">
        <v>355</v>
      </c>
      <c r="C61" s="16" t="s">
        <v>268</v>
      </c>
      <c r="D61" s="303">
        <v>1618000</v>
      </c>
      <c r="E61" s="304">
        <v>0</v>
      </c>
      <c r="F61" s="305">
        <f t="shared" si="4"/>
        <v>1618000</v>
      </c>
      <c r="G61" s="309">
        <f t="shared" si="1"/>
        <v>0</v>
      </c>
      <c r="H61" s="312">
        <v>0</v>
      </c>
      <c r="I61" s="312">
        <v>0</v>
      </c>
      <c r="J61" s="312">
        <v>0</v>
      </c>
      <c r="K61" s="312">
        <v>65000</v>
      </c>
      <c r="L61" s="312">
        <v>0</v>
      </c>
      <c r="M61" s="312">
        <v>0</v>
      </c>
      <c r="N61" s="312">
        <v>0</v>
      </c>
    </row>
    <row r="62" spans="1:14" s="17" customFormat="1" ht="12.75" customHeight="1" hidden="1">
      <c r="A62" s="12"/>
      <c r="B62" s="15" t="s">
        <v>356</v>
      </c>
      <c r="C62" s="16" t="s">
        <v>357</v>
      </c>
      <c r="D62" s="303">
        <v>0</v>
      </c>
      <c r="E62" s="304">
        <v>0</v>
      </c>
      <c r="F62" s="305">
        <f t="shared" si="4"/>
        <v>0</v>
      </c>
      <c r="G62" s="309">
        <f t="shared" si="1"/>
        <v>186</v>
      </c>
      <c r="H62" s="312">
        <v>118</v>
      </c>
      <c r="I62" s="312">
        <v>68</v>
      </c>
      <c r="J62" s="312">
        <v>0</v>
      </c>
      <c r="K62" s="312">
        <v>0</v>
      </c>
      <c r="L62" s="312">
        <v>0</v>
      </c>
      <c r="M62" s="312">
        <v>0</v>
      </c>
      <c r="N62" s="312">
        <v>0</v>
      </c>
    </row>
    <row r="63" spans="1:14" s="17" customFormat="1" ht="12.75" customHeight="1" hidden="1">
      <c r="A63" s="11" t="s">
        <v>253</v>
      </c>
      <c r="B63" s="12"/>
      <c r="C63" s="13" t="s">
        <v>254</v>
      </c>
      <c r="D63" s="301">
        <v>259596</v>
      </c>
      <c r="E63" s="302">
        <f>E64</f>
        <v>0</v>
      </c>
      <c r="F63" s="308">
        <f t="shared" si="4"/>
        <v>259596</v>
      </c>
      <c r="G63" s="309">
        <f t="shared" si="1"/>
        <v>227596</v>
      </c>
      <c r="H63" s="310">
        <v>0</v>
      </c>
      <c r="I63" s="310">
        <v>227596</v>
      </c>
      <c r="J63" s="310">
        <v>0</v>
      </c>
      <c r="K63" s="310">
        <v>0</v>
      </c>
      <c r="L63" s="310">
        <v>0</v>
      </c>
      <c r="M63" s="310">
        <v>0</v>
      </c>
      <c r="N63" s="310">
        <v>0</v>
      </c>
    </row>
    <row r="64" spans="1:14" s="17" customFormat="1" ht="12.75" customHeight="1" hidden="1">
      <c r="A64" s="12"/>
      <c r="B64" s="15" t="s">
        <v>255</v>
      </c>
      <c r="C64" s="16" t="s">
        <v>256</v>
      </c>
      <c r="D64" s="303">
        <v>135759</v>
      </c>
      <c r="E64" s="304">
        <v>0</v>
      </c>
      <c r="F64" s="305">
        <f t="shared" si="4"/>
        <v>135759</v>
      </c>
      <c r="G64" s="309">
        <f t="shared" si="1"/>
        <v>-32000</v>
      </c>
      <c r="H64" s="312">
        <v>0</v>
      </c>
      <c r="I64" s="312">
        <v>-32000</v>
      </c>
      <c r="J64" s="312">
        <v>0</v>
      </c>
      <c r="K64" s="312">
        <v>0</v>
      </c>
      <c r="L64" s="312">
        <v>0</v>
      </c>
      <c r="M64" s="312">
        <v>0</v>
      </c>
      <c r="N64" s="312">
        <v>0</v>
      </c>
    </row>
    <row r="65" spans="1:14" s="17" customFormat="1" ht="12.75" customHeight="1" hidden="1">
      <c r="A65" s="11" t="s">
        <v>66</v>
      </c>
      <c r="B65" s="12"/>
      <c r="C65" s="13" t="s">
        <v>137</v>
      </c>
      <c r="D65" s="301">
        <v>12185727</v>
      </c>
      <c r="E65" s="302">
        <f>E66+E67+E68</f>
        <v>0</v>
      </c>
      <c r="F65" s="308">
        <f aca="true" t="shared" si="5" ref="F65:F71">D65+E65</f>
        <v>12185727</v>
      </c>
      <c r="G65" s="309">
        <f t="shared" si="1"/>
        <v>11319290</v>
      </c>
      <c r="H65" s="310">
        <v>8822157</v>
      </c>
      <c r="I65" s="310">
        <v>2497133</v>
      </c>
      <c r="J65" s="310">
        <v>437665</v>
      </c>
      <c r="K65" s="310">
        <v>430372</v>
      </c>
      <c r="L65" s="310">
        <v>0</v>
      </c>
      <c r="M65" s="310">
        <v>0</v>
      </c>
      <c r="N65" s="310">
        <v>0</v>
      </c>
    </row>
    <row r="66" spans="1:14" s="17" customFormat="1" ht="12.75" customHeight="1" hidden="1">
      <c r="A66" s="12"/>
      <c r="B66" s="15" t="s">
        <v>141</v>
      </c>
      <c r="C66" s="16" t="s">
        <v>142</v>
      </c>
      <c r="D66" s="303">
        <v>6006345</v>
      </c>
      <c r="E66" s="304">
        <v>0</v>
      </c>
      <c r="F66" s="305">
        <f t="shared" si="5"/>
        <v>6006345</v>
      </c>
      <c r="G66" s="309">
        <f t="shared" si="1"/>
        <v>1600</v>
      </c>
      <c r="H66" s="312">
        <v>0</v>
      </c>
      <c r="I66" s="312">
        <v>1600</v>
      </c>
      <c r="J66" s="312">
        <v>0</v>
      </c>
      <c r="K66" s="312">
        <v>0</v>
      </c>
      <c r="L66" s="312">
        <v>0</v>
      </c>
      <c r="M66" s="312">
        <v>0</v>
      </c>
      <c r="N66" s="312">
        <v>0</v>
      </c>
    </row>
    <row r="67" spans="1:14" s="17" customFormat="1" ht="12.75" customHeight="1" hidden="1">
      <c r="A67" s="12"/>
      <c r="B67" s="15" t="s">
        <v>143</v>
      </c>
      <c r="C67" s="16" t="s">
        <v>144</v>
      </c>
      <c r="D67" s="303">
        <v>2347499</v>
      </c>
      <c r="E67" s="304">
        <v>0</v>
      </c>
      <c r="F67" s="305">
        <f t="shared" si="5"/>
        <v>2347499</v>
      </c>
      <c r="G67" s="309">
        <f t="shared" si="1"/>
        <v>30630</v>
      </c>
      <c r="H67" s="312">
        <v>0</v>
      </c>
      <c r="I67" s="312">
        <v>30630</v>
      </c>
      <c r="J67" s="312">
        <v>0</v>
      </c>
      <c r="K67" s="312">
        <v>0</v>
      </c>
      <c r="L67" s="312">
        <v>0</v>
      </c>
      <c r="M67" s="312">
        <v>0</v>
      </c>
      <c r="N67" s="312">
        <v>0</v>
      </c>
    </row>
    <row r="68" spans="1:14" s="17" customFormat="1" ht="127.5" customHeight="1" hidden="1">
      <c r="A68" s="12"/>
      <c r="B68" s="15" t="s">
        <v>321</v>
      </c>
      <c r="C68" s="16" t="s">
        <v>360</v>
      </c>
      <c r="D68" s="303">
        <v>481962</v>
      </c>
      <c r="E68" s="304">
        <v>0</v>
      </c>
      <c r="F68" s="305">
        <f t="shared" si="5"/>
        <v>481962</v>
      </c>
      <c r="G68" s="309">
        <f t="shared" si="1"/>
        <v>1244</v>
      </c>
      <c r="H68" s="312">
        <v>0</v>
      </c>
      <c r="I68" s="312">
        <v>1244</v>
      </c>
      <c r="J68" s="312">
        <v>0</v>
      </c>
      <c r="K68" s="312">
        <v>0</v>
      </c>
      <c r="L68" s="312">
        <v>0</v>
      </c>
      <c r="M68" s="312">
        <v>0</v>
      </c>
      <c r="N68" s="312">
        <v>0</v>
      </c>
    </row>
    <row r="69" spans="1:14" s="17" customFormat="1" ht="38.25" customHeight="1" hidden="1">
      <c r="A69" s="11" t="s">
        <v>218</v>
      </c>
      <c r="B69" s="12"/>
      <c r="C69" s="13" t="s">
        <v>219</v>
      </c>
      <c r="D69" s="301">
        <v>625560</v>
      </c>
      <c r="E69" s="302">
        <f>E70</f>
        <v>0</v>
      </c>
      <c r="F69" s="308">
        <f t="shared" si="5"/>
        <v>625560</v>
      </c>
      <c r="G69" s="309">
        <f t="shared" si="1"/>
        <v>645560</v>
      </c>
      <c r="H69" s="310">
        <v>0</v>
      </c>
      <c r="I69" s="310">
        <v>645560</v>
      </c>
      <c r="J69" s="310">
        <v>0</v>
      </c>
      <c r="K69" s="310">
        <v>0</v>
      </c>
      <c r="L69" s="310">
        <v>0</v>
      </c>
      <c r="M69" s="310">
        <v>0</v>
      </c>
      <c r="N69" s="310">
        <v>0</v>
      </c>
    </row>
    <row r="70" spans="1:14" s="17" customFormat="1" ht="25.5" customHeight="1" hidden="1">
      <c r="A70" s="12"/>
      <c r="B70" s="15" t="s">
        <v>220</v>
      </c>
      <c r="C70" s="16" t="s">
        <v>221</v>
      </c>
      <c r="D70" s="303">
        <v>432400</v>
      </c>
      <c r="E70" s="304">
        <v>0</v>
      </c>
      <c r="F70" s="305">
        <f t="shared" si="5"/>
        <v>432400</v>
      </c>
      <c r="G70" s="309">
        <f t="shared" si="1"/>
        <v>20000</v>
      </c>
      <c r="H70" s="312">
        <v>0</v>
      </c>
      <c r="I70" s="312">
        <v>20000</v>
      </c>
      <c r="J70" s="312">
        <v>0</v>
      </c>
      <c r="K70" s="312">
        <v>0</v>
      </c>
      <c r="L70" s="312">
        <v>0</v>
      </c>
      <c r="M70" s="312">
        <v>0</v>
      </c>
      <c r="N70" s="312">
        <v>0</v>
      </c>
    </row>
    <row r="71" spans="1:14" s="17" customFormat="1" ht="12.75" customHeight="1" hidden="1">
      <c r="A71" s="12" t="s">
        <v>66</v>
      </c>
      <c r="B71" s="12"/>
      <c r="C71" s="13" t="s">
        <v>137</v>
      </c>
      <c r="D71" s="301">
        <v>11312414</v>
      </c>
      <c r="E71" s="302">
        <f>E72+E73+E74</f>
        <v>0</v>
      </c>
      <c r="F71" s="308">
        <f t="shared" si="5"/>
        <v>11312414</v>
      </c>
      <c r="G71" s="309">
        <f aca="true" t="shared" si="6" ref="G71:G92">H71+I71</f>
        <v>10332638</v>
      </c>
      <c r="H71" s="310">
        <v>7849488</v>
      </c>
      <c r="I71" s="310">
        <v>2483150</v>
      </c>
      <c r="J71" s="310">
        <v>434358</v>
      </c>
      <c r="K71" s="310">
        <v>422488</v>
      </c>
      <c r="L71" s="310">
        <v>49015</v>
      </c>
      <c r="M71" s="310">
        <v>0</v>
      </c>
      <c r="N71" s="310">
        <v>0</v>
      </c>
    </row>
    <row r="72" spans="1:14" s="17" customFormat="1" ht="25.5" customHeight="1" hidden="1">
      <c r="A72" s="12"/>
      <c r="B72" s="15" t="s">
        <v>272</v>
      </c>
      <c r="C72" s="16" t="s">
        <v>273</v>
      </c>
      <c r="D72" s="303">
        <v>1462232</v>
      </c>
      <c r="E72" s="304">
        <v>0</v>
      </c>
      <c r="F72" s="305">
        <f aca="true" t="shared" si="7" ref="F72:F82">D72+E72</f>
        <v>1462232</v>
      </c>
      <c r="G72" s="309">
        <f t="shared" si="6"/>
        <v>0</v>
      </c>
      <c r="H72" s="312">
        <v>0</v>
      </c>
      <c r="I72" s="312">
        <v>0</v>
      </c>
      <c r="J72" s="312">
        <v>0</v>
      </c>
      <c r="K72" s="312">
        <v>0</v>
      </c>
      <c r="L72" s="312">
        <v>0</v>
      </c>
      <c r="M72" s="312">
        <v>0</v>
      </c>
      <c r="N72" s="312">
        <v>0</v>
      </c>
    </row>
    <row r="73" spans="1:14" s="17" customFormat="1" ht="12.75" customHeight="1" hidden="1">
      <c r="A73" s="15"/>
      <c r="B73" s="15" t="s">
        <v>67</v>
      </c>
      <c r="C73" s="16" t="s">
        <v>217</v>
      </c>
      <c r="D73" s="303">
        <v>900735</v>
      </c>
      <c r="E73" s="304">
        <v>0</v>
      </c>
      <c r="F73" s="305">
        <f>D73+E73</f>
        <v>900735</v>
      </c>
      <c r="G73" s="309">
        <f t="shared" si="6"/>
        <v>0</v>
      </c>
      <c r="H73" s="312">
        <v>0</v>
      </c>
      <c r="I73" s="312">
        <v>0</v>
      </c>
      <c r="J73" s="312">
        <v>0</v>
      </c>
      <c r="K73" s="312">
        <v>0</v>
      </c>
      <c r="L73" s="312">
        <v>0</v>
      </c>
      <c r="M73" s="312">
        <v>0</v>
      </c>
      <c r="N73" s="312">
        <v>0</v>
      </c>
    </row>
    <row r="74" spans="1:14" s="17" customFormat="1" ht="114.75" customHeight="1" hidden="1">
      <c r="A74" s="15"/>
      <c r="B74" s="15" t="s">
        <v>344</v>
      </c>
      <c r="C74" s="16" t="s">
        <v>370</v>
      </c>
      <c r="D74" s="303">
        <v>91697</v>
      </c>
      <c r="E74" s="304">
        <v>0</v>
      </c>
      <c r="F74" s="305">
        <f>D74+E74</f>
        <v>91697</v>
      </c>
      <c r="G74" s="309">
        <f t="shared" si="6"/>
        <v>0</v>
      </c>
      <c r="H74" s="312">
        <v>0</v>
      </c>
      <c r="I74" s="312">
        <v>0</v>
      </c>
      <c r="J74" s="312">
        <v>0</v>
      </c>
      <c r="K74" s="312">
        <v>0</v>
      </c>
      <c r="L74" s="312">
        <v>0</v>
      </c>
      <c r="M74" s="312">
        <v>0</v>
      </c>
      <c r="N74" s="312">
        <v>0</v>
      </c>
    </row>
    <row r="75" spans="1:14" s="17" customFormat="1" ht="12.75" customHeight="1" hidden="1">
      <c r="A75" s="15"/>
      <c r="B75" s="15" t="s">
        <v>294</v>
      </c>
      <c r="C75" s="16" t="s">
        <v>295</v>
      </c>
      <c r="D75" s="303">
        <v>376693</v>
      </c>
      <c r="E75" s="304">
        <v>0</v>
      </c>
      <c r="F75" s="305">
        <f>D75+E75</f>
        <v>376693</v>
      </c>
      <c r="G75" s="309">
        <f t="shared" si="6"/>
        <v>-200</v>
      </c>
      <c r="H75" s="312">
        <v>0</v>
      </c>
      <c r="I75" s="312">
        <v>-200</v>
      </c>
      <c r="J75" s="312">
        <v>0</v>
      </c>
      <c r="K75" s="312">
        <v>0</v>
      </c>
      <c r="L75" s="312">
        <v>0</v>
      </c>
      <c r="M75" s="312">
        <v>0</v>
      </c>
      <c r="N75" s="312">
        <v>0</v>
      </c>
    </row>
    <row r="76" spans="1:14" s="17" customFormat="1" ht="25.5" customHeight="1" hidden="1">
      <c r="A76" s="15"/>
      <c r="B76" s="15" t="s">
        <v>352</v>
      </c>
      <c r="C76" s="16" t="s">
        <v>353</v>
      </c>
      <c r="D76" s="303">
        <v>38000</v>
      </c>
      <c r="E76" s="304">
        <v>0</v>
      </c>
      <c r="F76" s="305">
        <f t="shared" si="7"/>
        <v>38000</v>
      </c>
      <c r="G76" s="309">
        <f t="shared" si="6"/>
        <v>0</v>
      </c>
      <c r="H76" s="312">
        <v>0</v>
      </c>
      <c r="I76" s="312">
        <v>0</v>
      </c>
      <c r="J76" s="312">
        <v>0</v>
      </c>
      <c r="K76" s="312">
        <v>-2000</v>
      </c>
      <c r="L76" s="312">
        <v>0</v>
      </c>
      <c r="M76" s="312">
        <v>0</v>
      </c>
      <c r="N76" s="312">
        <v>0</v>
      </c>
    </row>
    <row r="77" spans="1:14" s="17" customFormat="1" ht="12.75" customHeight="1" hidden="1">
      <c r="A77" s="12" t="s">
        <v>349</v>
      </c>
      <c r="B77" s="12"/>
      <c r="C77" s="13" t="s">
        <v>350</v>
      </c>
      <c r="D77" s="301">
        <v>5905020</v>
      </c>
      <c r="E77" s="302">
        <f>E78+E80+E83</f>
        <v>0</v>
      </c>
      <c r="F77" s="308">
        <f t="shared" si="7"/>
        <v>5905020</v>
      </c>
      <c r="G77" s="309">
        <f t="shared" si="6"/>
        <v>173026</v>
      </c>
      <c r="H77" s="310">
        <v>140598</v>
      </c>
      <c r="I77" s="310">
        <v>32428</v>
      </c>
      <c r="J77" s="310">
        <v>0</v>
      </c>
      <c r="K77" s="310">
        <v>5732037</v>
      </c>
      <c r="L77" s="310">
        <v>0</v>
      </c>
      <c r="M77" s="310">
        <v>0</v>
      </c>
      <c r="N77" s="310">
        <v>0</v>
      </c>
    </row>
    <row r="78" spans="1:14" s="17" customFormat="1" ht="12.75" customHeight="1" hidden="1">
      <c r="A78" s="12"/>
      <c r="B78" s="15" t="s">
        <v>354</v>
      </c>
      <c r="C78" s="16" t="s">
        <v>347</v>
      </c>
      <c r="D78" s="303">
        <v>4284505</v>
      </c>
      <c r="E78" s="304">
        <v>0</v>
      </c>
      <c r="F78" s="305">
        <f t="shared" si="7"/>
        <v>4284505</v>
      </c>
      <c r="G78" s="309">
        <f t="shared" si="6"/>
        <v>-415</v>
      </c>
      <c r="H78" s="312">
        <v>0</v>
      </c>
      <c r="I78" s="312">
        <v>-415</v>
      </c>
      <c r="J78" s="312">
        <v>0</v>
      </c>
      <c r="K78" s="312">
        <v>-585</v>
      </c>
      <c r="L78" s="312">
        <v>0</v>
      </c>
      <c r="M78" s="312">
        <v>0</v>
      </c>
      <c r="N78" s="312">
        <v>0</v>
      </c>
    </row>
    <row r="79" spans="1:14" s="17" customFormat="1" ht="12.75" customHeight="1" hidden="1">
      <c r="A79" s="12"/>
      <c r="B79" s="15" t="s">
        <v>346</v>
      </c>
      <c r="C79" s="16" t="s">
        <v>347</v>
      </c>
      <c r="D79" s="303">
        <v>3144557</v>
      </c>
      <c r="E79" s="304">
        <v>0</v>
      </c>
      <c r="F79" s="305">
        <f>D79+E79</f>
        <v>3144557</v>
      </c>
      <c r="G79" s="309">
        <f t="shared" si="6"/>
        <v>8391</v>
      </c>
      <c r="H79" s="312">
        <v>868</v>
      </c>
      <c r="I79" s="312">
        <v>7523</v>
      </c>
      <c r="J79" s="312">
        <v>0</v>
      </c>
      <c r="K79" s="312">
        <v>327122</v>
      </c>
      <c r="L79" s="312">
        <v>0</v>
      </c>
      <c r="M79" s="312">
        <v>0</v>
      </c>
      <c r="N79" s="312">
        <v>0</v>
      </c>
    </row>
    <row r="80" spans="1:14" s="17" customFormat="1" ht="76.5" customHeight="1" hidden="1">
      <c r="A80" s="12"/>
      <c r="B80" s="15" t="s">
        <v>355</v>
      </c>
      <c r="C80" s="16" t="s">
        <v>268</v>
      </c>
      <c r="D80" s="303">
        <v>1577191</v>
      </c>
      <c r="E80" s="304">
        <v>0</v>
      </c>
      <c r="F80" s="305">
        <f t="shared" si="7"/>
        <v>1577191</v>
      </c>
      <c r="G80" s="309">
        <f t="shared" si="6"/>
        <v>30</v>
      </c>
      <c r="H80" s="312">
        <v>30</v>
      </c>
      <c r="I80" s="312">
        <v>0</v>
      </c>
      <c r="J80" s="312">
        <v>0</v>
      </c>
      <c r="K80" s="312">
        <v>970</v>
      </c>
      <c r="L80" s="312">
        <v>0</v>
      </c>
      <c r="M80" s="312">
        <v>0</v>
      </c>
      <c r="N80" s="312">
        <v>0</v>
      </c>
    </row>
    <row r="81" spans="1:14" s="17" customFormat="1" ht="114.75" customHeight="1" hidden="1">
      <c r="A81" s="12"/>
      <c r="B81" s="15" t="s">
        <v>278</v>
      </c>
      <c r="C81" s="16" t="s">
        <v>279</v>
      </c>
      <c r="D81" s="303">
        <v>17057</v>
      </c>
      <c r="E81" s="304">
        <v>0</v>
      </c>
      <c r="F81" s="305">
        <f t="shared" si="7"/>
        <v>17057</v>
      </c>
      <c r="G81" s="309">
        <f t="shared" si="6"/>
        <v>379</v>
      </c>
      <c r="H81" s="312">
        <v>0</v>
      </c>
      <c r="I81" s="312">
        <v>379</v>
      </c>
      <c r="J81" s="312">
        <v>0</v>
      </c>
      <c r="K81" s="312">
        <v>0</v>
      </c>
      <c r="L81" s="312">
        <v>0</v>
      </c>
      <c r="M81" s="312">
        <v>0</v>
      </c>
      <c r="N81" s="312">
        <v>0</v>
      </c>
    </row>
    <row r="82" spans="1:14" s="17" customFormat="1" ht="12.75" customHeight="1" hidden="1">
      <c r="A82" s="12"/>
      <c r="B82" s="15" t="s">
        <v>292</v>
      </c>
      <c r="C82" s="16" t="s">
        <v>293</v>
      </c>
      <c r="D82" s="303">
        <v>189035</v>
      </c>
      <c r="E82" s="304">
        <v>0</v>
      </c>
      <c r="F82" s="305">
        <f t="shared" si="7"/>
        <v>189035</v>
      </c>
      <c r="G82" s="309">
        <f t="shared" si="6"/>
        <v>0</v>
      </c>
      <c r="H82" s="312">
        <v>0</v>
      </c>
      <c r="I82" s="312">
        <v>0</v>
      </c>
      <c r="J82" s="312">
        <v>0</v>
      </c>
      <c r="K82" s="312">
        <v>4210</v>
      </c>
      <c r="L82" s="312">
        <v>0</v>
      </c>
      <c r="M82" s="312">
        <v>0</v>
      </c>
      <c r="N82" s="312">
        <v>0</v>
      </c>
    </row>
    <row r="83" spans="1:14" s="17" customFormat="1" ht="12.75" customHeight="1" hidden="1">
      <c r="A83" s="15"/>
      <c r="B83" s="15" t="s">
        <v>356</v>
      </c>
      <c r="C83" s="16" t="s">
        <v>357</v>
      </c>
      <c r="D83" s="303">
        <v>0</v>
      </c>
      <c r="E83" s="304">
        <v>0</v>
      </c>
      <c r="F83" s="305">
        <f aca="true" t="shared" si="8" ref="F83:F95">D83+E83</f>
        <v>0</v>
      </c>
      <c r="G83" s="309">
        <f t="shared" si="6"/>
        <v>43</v>
      </c>
      <c r="H83" s="312">
        <v>29</v>
      </c>
      <c r="I83" s="312">
        <v>14</v>
      </c>
      <c r="J83" s="312">
        <v>0</v>
      </c>
      <c r="K83" s="312">
        <v>0</v>
      </c>
      <c r="L83" s="312">
        <v>0</v>
      </c>
      <c r="M83" s="312">
        <v>0</v>
      </c>
      <c r="N83" s="312">
        <v>0</v>
      </c>
    </row>
    <row r="84" spans="1:14" s="17" customFormat="1" ht="25.5" customHeight="1" hidden="1">
      <c r="A84" s="12" t="s">
        <v>269</v>
      </c>
      <c r="B84" s="12"/>
      <c r="C84" s="13" t="s">
        <v>252</v>
      </c>
      <c r="D84" s="301">
        <v>358347</v>
      </c>
      <c r="E84" s="302">
        <f>E85</f>
        <v>0</v>
      </c>
      <c r="F84" s="308">
        <f t="shared" si="8"/>
        <v>358347</v>
      </c>
      <c r="G84" s="309">
        <f t="shared" si="6"/>
        <v>294715</v>
      </c>
      <c r="H84" s="310">
        <v>258389</v>
      </c>
      <c r="I84" s="310">
        <v>36326</v>
      </c>
      <c r="J84" s="310">
        <v>0</v>
      </c>
      <c r="K84" s="310">
        <v>65653</v>
      </c>
      <c r="L84" s="310">
        <v>0</v>
      </c>
      <c r="M84" s="310">
        <v>0</v>
      </c>
      <c r="N84" s="310">
        <v>0</v>
      </c>
    </row>
    <row r="85" spans="1:14" s="17" customFormat="1" ht="38.25" customHeight="1" hidden="1">
      <c r="A85" s="12"/>
      <c r="B85" s="15" t="s">
        <v>280</v>
      </c>
      <c r="C85" s="16" t="s">
        <v>359</v>
      </c>
      <c r="D85" s="303">
        <v>50160</v>
      </c>
      <c r="E85" s="304">
        <v>0</v>
      </c>
      <c r="F85" s="305">
        <f t="shared" si="8"/>
        <v>50160</v>
      </c>
      <c r="G85" s="309">
        <f t="shared" si="6"/>
        <v>0</v>
      </c>
      <c r="H85" s="312">
        <v>0</v>
      </c>
      <c r="I85" s="312">
        <v>0</v>
      </c>
      <c r="J85" s="312">
        <v>0</v>
      </c>
      <c r="K85" s="312">
        <v>0</v>
      </c>
      <c r="L85" s="312">
        <v>0</v>
      </c>
      <c r="M85" s="312">
        <v>0</v>
      </c>
      <c r="N85" s="312">
        <v>0</v>
      </c>
    </row>
    <row r="86" spans="1:14" s="17" customFormat="1" ht="38.25" customHeight="1" hidden="1">
      <c r="A86" s="12" t="s">
        <v>259</v>
      </c>
      <c r="B86" s="12"/>
      <c r="C86" s="13" t="s">
        <v>260</v>
      </c>
      <c r="D86" s="301">
        <v>370184</v>
      </c>
      <c r="E86" s="302">
        <f>E87</f>
        <v>0</v>
      </c>
      <c r="F86" s="308">
        <f>D86+E86</f>
        <v>370184</v>
      </c>
      <c r="G86" s="309">
        <f t="shared" si="6"/>
        <v>62424</v>
      </c>
      <c r="H86" s="310">
        <v>36624</v>
      </c>
      <c r="I86" s="310">
        <v>25800</v>
      </c>
      <c r="J86" s="310">
        <v>313560</v>
      </c>
      <c r="K86" s="310">
        <v>200</v>
      </c>
      <c r="L86" s="310">
        <v>0</v>
      </c>
      <c r="M86" s="310">
        <v>0</v>
      </c>
      <c r="N86" s="310">
        <v>0</v>
      </c>
    </row>
    <row r="87" spans="1:14" s="17" customFormat="1" ht="25.5" customHeight="1" hidden="1">
      <c r="A87" s="15"/>
      <c r="B87" s="15" t="s">
        <v>308</v>
      </c>
      <c r="C87" s="16" t="s">
        <v>309</v>
      </c>
      <c r="D87" s="303">
        <v>56624</v>
      </c>
      <c r="E87" s="304">
        <v>0</v>
      </c>
      <c r="F87" s="305">
        <f t="shared" si="8"/>
        <v>56624</v>
      </c>
      <c r="G87" s="309">
        <f t="shared" si="6"/>
        <v>6000</v>
      </c>
      <c r="H87" s="312">
        <v>0</v>
      </c>
      <c r="I87" s="312">
        <v>6000</v>
      </c>
      <c r="J87" s="312">
        <v>0</v>
      </c>
      <c r="K87" s="312">
        <v>0</v>
      </c>
      <c r="L87" s="312">
        <v>0</v>
      </c>
      <c r="M87" s="312">
        <v>0</v>
      </c>
      <c r="N87" s="312">
        <v>0</v>
      </c>
    </row>
    <row r="88" spans="1:14" s="17" customFormat="1" ht="76.5" customHeight="1" hidden="1">
      <c r="A88" s="15"/>
      <c r="B88" s="15" t="s">
        <v>267</v>
      </c>
      <c r="C88" s="16" t="s">
        <v>268</v>
      </c>
      <c r="D88" s="303">
        <v>1290000</v>
      </c>
      <c r="E88" s="304">
        <v>0</v>
      </c>
      <c r="F88" s="305">
        <f t="shared" si="8"/>
        <v>1290000</v>
      </c>
      <c r="G88" s="309">
        <f t="shared" si="6"/>
        <v>1052</v>
      </c>
      <c r="H88" s="312">
        <v>1052</v>
      </c>
      <c r="I88" s="312">
        <v>0</v>
      </c>
      <c r="J88" s="312">
        <v>0</v>
      </c>
      <c r="K88" s="312">
        <v>181188</v>
      </c>
      <c r="L88" s="312">
        <v>0</v>
      </c>
      <c r="M88" s="312">
        <v>0</v>
      </c>
      <c r="N88" s="312">
        <v>0</v>
      </c>
    </row>
    <row r="89" spans="1:14" s="17" customFormat="1" ht="12.75" customHeight="1" hidden="1">
      <c r="A89" s="15"/>
      <c r="B89" s="15" t="s">
        <v>277</v>
      </c>
      <c r="C89" s="16" t="s">
        <v>199</v>
      </c>
      <c r="D89" s="303">
        <v>49345</v>
      </c>
      <c r="E89" s="304">
        <v>0</v>
      </c>
      <c r="F89" s="305">
        <f t="shared" si="8"/>
        <v>49345</v>
      </c>
      <c r="G89" s="309">
        <f t="shared" si="6"/>
        <v>0</v>
      </c>
      <c r="H89" s="312">
        <v>-93</v>
      </c>
      <c r="I89" s="312">
        <v>93</v>
      </c>
      <c r="J89" s="312">
        <v>0</v>
      </c>
      <c r="K89" s="312">
        <v>0</v>
      </c>
      <c r="L89" s="312">
        <v>0</v>
      </c>
      <c r="M89" s="312">
        <v>0</v>
      </c>
      <c r="N89" s="312">
        <v>0</v>
      </c>
    </row>
    <row r="90" spans="1:14" s="17" customFormat="1" ht="76.5" customHeight="1" hidden="1">
      <c r="A90" s="12"/>
      <c r="B90" s="15" t="s">
        <v>355</v>
      </c>
      <c r="C90" s="16" t="s">
        <v>268</v>
      </c>
      <c r="D90" s="303">
        <v>1682120</v>
      </c>
      <c r="E90" s="304">
        <v>0</v>
      </c>
      <c r="F90" s="305">
        <f t="shared" si="8"/>
        <v>1682120</v>
      </c>
      <c r="G90" s="309">
        <f t="shared" si="6"/>
        <v>1398</v>
      </c>
      <c r="H90" s="312">
        <v>1398</v>
      </c>
      <c r="I90" s="312">
        <v>0</v>
      </c>
      <c r="J90" s="312">
        <v>0</v>
      </c>
      <c r="K90" s="312">
        <v>0</v>
      </c>
      <c r="L90" s="312">
        <v>0</v>
      </c>
      <c r="M90" s="312">
        <v>0</v>
      </c>
      <c r="N90" s="312">
        <v>0</v>
      </c>
    </row>
    <row r="91" spans="1:14" s="17" customFormat="1" ht="12.75" customHeight="1" hidden="1">
      <c r="A91" s="11" t="s">
        <v>253</v>
      </c>
      <c r="B91" s="12"/>
      <c r="C91" s="13" t="s">
        <v>254</v>
      </c>
      <c r="D91" s="301">
        <v>145013</v>
      </c>
      <c r="E91" s="302">
        <f>E92</f>
        <v>0</v>
      </c>
      <c r="F91" s="308">
        <f t="shared" si="8"/>
        <v>145013</v>
      </c>
      <c r="G91" s="309">
        <f t="shared" si="6"/>
        <v>144113</v>
      </c>
      <c r="H91" s="310">
        <v>0</v>
      </c>
      <c r="I91" s="310">
        <v>144113</v>
      </c>
      <c r="J91" s="310">
        <v>0</v>
      </c>
      <c r="K91" s="310">
        <v>0</v>
      </c>
      <c r="L91" s="310">
        <v>0</v>
      </c>
      <c r="M91" s="310">
        <v>0</v>
      </c>
      <c r="N91" s="310">
        <v>0</v>
      </c>
    </row>
    <row r="92" spans="1:14" s="17" customFormat="1" ht="12.75" customHeight="1" hidden="1">
      <c r="A92" s="15"/>
      <c r="B92" s="15" t="s">
        <v>255</v>
      </c>
      <c r="C92" s="16" t="s">
        <v>256</v>
      </c>
      <c r="D92" s="303">
        <v>133013</v>
      </c>
      <c r="E92" s="304">
        <v>0</v>
      </c>
      <c r="F92" s="305">
        <f>D92+E92</f>
        <v>133013</v>
      </c>
      <c r="G92" s="309">
        <f t="shared" si="6"/>
        <v>-900</v>
      </c>
      <c r="H92" s="312">
        <v>0</v>
      </c>
      <c r="I92" s="312">
        <v>-900</v>
      </c>
      <c r="J92" s="312">
        <v>0</v>
      </c>
      <c r="K92" s="312">
        <v>0</v>
      </c>
      <c r="L92" s="312">
        <v>0</v>
      </c>
      <c r="M92" s="312">
        <v>0</v>
      </c>
      <c r="N92" s="312">
        <v>0</v>
      </c>
    </row>
    <row r="93" spans="1:14" s="17" customFormat="1" ht="12.75" customHeight="1">
      <c r="A93" s="323" t="s">
        <v>349</v>
      </c>
      <c r="B93" s="323"/>
      <c r="C93" s="324" t="s">
        <v>350</v>
      </c>
      <c r="D93" s="301">
        <v>6295891</v>
      </c>
      <c r="E93" s="302">
        <v>0</v>
      </c>
      <c r="F93" s="308">
        <f>D93+E93</f>
        <v>6295891</v>
      </c>
      <c r="G93" s="309">
        <v>0</v>
      </c>
      <c r="H93" s="310">
        <v>997</v>
      </c>
      <c r="I93" s="310">
        <v>-997</v>
      </c>
      <c r="J93" s="310">
        <v>0</v>
      </c>
      <c r="K93" s="310">
        <v>0</v>
      </c>
      <c r="L93" s="310">
        <v>0</v>
      </c>
      <c r="M93" s="310">
        <v>0</v>
      </c>
      <c r="N93" s="310">
        <v>0</v>
      </c>
    </row>
    <row r="94" spans="1:14" s="17" customFormat="1" ht="86.25" customHeight="1">
      <c r="A94" s="325"/>
      <c r="B94" s="325" t="s">
        <v>355</v>
      </c>
      <c r="C94" s="341" t="s">
        <v>268</v>
      </c>
      <c r="D94" s="303">
        <v>1683613</v>
      </c>
      <c r="E94" s="304">
        <v>0</v>
      </c>
      <c r="F94" s="305">
        <f>D94+E94</f>
        <v>1683613</v>
      </c>
      <c r="G94" s="309">
        <v>0</v>
      </c>
      <c r="H94" s="312">
        <v>997</v>
      </c>
      <c r="I94" s="312">
        <v>-997</v>
      </c>
      <c r="J94" s="312">
        <v>0</v>
      </c>
      <c r="K94" s="312">
        <v>0</v>
      </c>
      <c r="L94" s="312">
        <v>0</v>
      </c>
      <c r="M94" s="312">
        <v>0</v>
      </c>
      <c r="N94" s="312">
        <v>0</v>
      </c>
    </row>
    <row r="95" spans="1:14" s="17" customFormat="1" ht="12.75" customHeight="1">
      <c r="A95" s="382" t="s">
        <v>7</v>
      </c>
      <c r="B95" s="383"/>
      <c r="C95" s="384"/>
      <c r="D95" s="310">
        <v>30132137</v>
      </c>
      <c r="E95" s="310">
        <f>29497-3997</f>
        <v>25500</v>
      </c>
      <c r="F95" s="308">
        <f t="shared" si="8"/>
        <v>30157637</v>
      </c>
      <c r="G95" s="309">
        <v>21407492</v>
      </c>
      <c r="H95" s="345">
        <v>13580084.47</v>
      </c>
      <c r="I95" s="345">
        <v>7827407.53</v>
      </c>
      <c r="J95" s="310">
        <v>1195437</v>
      </c>
      <c r="K95" s="310">
        <v>7418549</v>
      </c>
      <c r="L95" s="310">
        <v>0</v>
      </c>
      <c r="M95" s="310">
        <v>0</v>
      </c>
      <c r="N95" s="310">
        <v>136159</v>
      </c>
    </row>
    <row r="96" ht="12.75">
      <c r="A96" s="30"/>
    </row>
    <row r="97" spans="1:10" ht="12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</row>
    <row r="98" spans="2:10" ht="12.75" customHeight="1" hidden="1">
      <c r="B98" s="40"/>
      <c r="C98" s="41"/>
      <c r="D98" s="30"/>
      <c r="E98" s="30"/>
      <c r="F98" s="30"/>
      <c r="G98" s="30"/>
      <c r="H98" s="30"/>
      <c r="I98" s="30"/>
      <c r="J98" s="30"/>
    </row>
    <row r="105" ht="18" customHeight="1"/>
    <row r="106" ht="59.25" customHeight="1"/>
    <row r="107" ht="73.5" customHeight="1"/>
    <row r="108" ht="20.25" customHeight="1">
      <c r="F108" s="313"/>
    </row>
  </sheetData>
  <sheetProtection/>
  <mergeCells count="13">
    <mergeCell ref="N5:N6"/>
    <mergeCell ref="J5:J6"/>
    <mergeCell ref="H5:I5"/>
    <mergeCell ref="G5:G6"/>
    <mergeCell ref="K5:K6"/>
    <mergeCell ref="L5:L6"/>
    <mergeCell ref="M5:M6"/>
    <mergeCell ref="D5:F6"/>
    <mergeCell ref="D8:F8"/>
    <mergeCell ref="A95:C95"/>
    <mergeCell ref="C5:C6"/>
    <mergeCell ref="B5:B6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r:id="rId3"/>
  <legacyDrawing r:id="rId2"/>
  <oleObjects>
    <oleObject progId="Word.Document.8" shapeId="109548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M28" sqref="M28"/>
    </sheetView>
  </sheetViews>
  <sheetFormatPr defaultColWidth="9.140625" defaultRowHeight="12.75"/>
  <cols>
    <col min="1" max="1" width="4.57421875" style="0" customWidth="1"/>
    <col min="2" max="2" width="19.00390625" style="0" customWidth="1"/>
    <col min="3" max="3" width="24.8515625" style="0" customWidth="1"/>
    <col min="4" max="4" width="11.421875" style="0" customWidth="1"/>
    <col min="5" max="5" width="19.421875" style="0" customWidth="1"/>
    <col min="6" max="6" width="12.28125" style="0" customWidth="1"/>
    <col min="7" max="7" width="13.28125" style="0" customWidth="1"/>
    <col min="8" max="8" width="26.00390625" style="0" customWidth="1"/>
    <col min="9" max="9" width="5.140625" style="0" customWidth="1"/>
    <col min="10" max="10" width="9.140625" style="0" hidden="1" customWidth="1"/>
  </cols>
  <sheetData>
    <row r="1" spans="3:8" ht="12.75">
      <c r="C1" s="164"/>
      <c r="D1" s="164"/>
      <c r="E1" s="164"/>
      <c r="F1" s="164"/>
      <c r="G1" s="164"/>
      <c r="H1" s="2" t="s">
        <v>391</v>
      </c>
    </row>
    <row r="2" spans="3:8" ht="12.75">
      <c r="C2" s="164"/>
      <c r="D2" s="164"/>
      <c r="E2" s="164"/>
      <c r="F2" s="164"/>
      <c r="G2" s="164"/>
      <c r="H2" s="2" t="s">
        <v>385</v>
      </c>
    </row>
    <row r="3" spans="3:8" ht="12.75">
      <c r="C3" s="164"/>
      <c r="D3" s="164"/>
      <c r="E3" s="164"/>
      <c r="F3" s="164"/>
      <c r="G3" s="164"/>
      <c r="H3" s="164"/>
    </row>
    <row r="4" spans="1:8" ht="16.5">
      <c r="A4" s="389" t="s">
        <v>384</v>
      </c>
      <c r="B4" s="389"/>
      <c r="C4" s="389"/>
      <c r="D4" s="389"/>
      <c r="E4" s="389"/>
      <c r="F4" s="389"/>
      <c r="G4" s="389"/>
      <c r="H4" s="164"/>
    </row>
    <row r="5" spans="1:8" ht="18">
      <c r="A5" s="340"/>
      <c r="B5" s="340"/>
      <c r="C5" s="339"/>
      <c r="D5" s="339"/>
      <c r="E5" s="339"/>
      <c r="F5" s="339"/>
      <c r="G5" s="339"/>
      <c r="H5" s="164"/>
    </row>
    <row r="6" spans="1:8" ht="12.75">
      <c r="A6" s="30"/>
      <c r="B6" s="30"/>
      <c r="C6" s="55"/>
      <c r="D6" s="55"/>
      <c r="E6" s="55"/>
      <c r="F6" s="55"/>
      <c r="G6" s="55"/>
      <c r="H6" s="150"/>
    </row>
    <row r="7" spans="1:8" ht="12.75">
      <c r="A7" s="390" t="s">
        <v>41</v>
      </c>
      <c r="B7" s="393" t="s">
        <v>383</v>
      </c>
      <c r="C7" s="396" t="s">
        <v>382</v>
      </c>
      <c r="D7" s="399" t="s">
        <v>381</v>
      </c>
      <c r="E7" s="400"/>
      <c r="F7" s="399" t="s">
        <v>380</v>
      </c>
      <c r="G7" s="401"/>
      <c r="H7" s="396" t="s">
        <v>379</v>
      </c>
    </row>
    <row r="8" spans="1:8" ht="12.75">
      <c r="A8" s="391"/>
      <c r="B8" s="394"/>
      <c r="C8" s="397"/>
      <c r="D8" s="396" t="s">
        <v>378</v>
      </c>
      <c r="E8" s="338" t="s">
        <v>6</v>
      </c>
      <c r="F8" s="396" t="s">
        <v>378</v>
      </c>
      <c r="G8" s="237" t="s">
        <v>6</v>
      </c>
      <c r="H8" s="397"/>
    </row>
    <row r="9" spans="1:8" ht="12.75">
      <c r="A9" s="391"/>
      <c r="B9" s="394"/>
      <c r="C9" s="397"/>
      <c r="D9" s="397"/>
      <c r="E9" s="396" t="s">
        <v>377</v>
      </c>
      <c r="F9" s="397"/>
      <c r="G9" s="396" t="s">
        <v>376</v>
      </c>
      <c r="H9" s="397"/>
    </row>
    <row r="10" spans="1:8" ht="12.75">
      <c r="A10" s="392"/>
      <c r="B10" s="395"/>
      <c r="C10" s="398"/>
      <c r="D10" s="398"/>
      <c r="E10" s="398"/>
      <c r="F10" s="398"/>
      <c r="G10" s="398"/>
      <c r="H10" s="398"/>
    </row>
    <row r="11" spans="1:8" ht="12.75">
      <c r="A11" s="59">
        <v>1</v>
      </c>
      <c r="B11" s="59">
        <v>2</v>
      </c>
      <c r="C11" s="60">
        <v>3</v>
      </c>
      <c r="D11" s="60">
        <v>4</v>
      </c>
      <c r="E11" s="60">
        <v>5</v>
      </c>
      <c r="F11" s="60">
        <v>6</v>
      </c>
      <c r="G11" s="60">
        <v>7</v>
      </c>
      <c r="H11" s="60">
        <v>8</v>
      </c>
    </row>
    <row r="12" spans="1:8" ht="62.25" customHeight="1">
      <c r="A12" s="151">
        <v>1</v>
      </c>
      <c r="B12" s="153" t="s">
        <v>375</v>
      </c>
      <c r="C12" s="336">
        <v>235000</v>
      </c>
      <c r="D12" s="336">
        <f>171489+2802785+1072000</f>
        <v>4046274</v>
      </c>
      <c r="E12" s="337">
        <v>0</v>
      </c>
      <c r="F12" s="154">
        <f>171489+2787785+1072000</f>
        <v>4031274</v>
      </c>
      <c r="G12" s="336">
        <v>0</v>
      </c>
      <c r="H12" s="336">
        <v>250000</v>
      </c>
    </row>
    <row r="13" spans="1:8" ht="12.75" hidden="1">
      <c r="A13" s="156"/>
      <c r="B13" s="335"/>
      <c r="C13" s="332"/>
      <c r="D13" s="334"/>
      <c r="E13" s="158"/>
      <c r="F13" s="333"/>
      <c r="G13" s="158"/>
      <c r="H13" s="332"/>
    </row>
    <row r="14" spans="1:8" ht="12.75" hidden="1">
      <c r="A14" s="331"/>
      <c r="B14" s="330"/>
      <c r="C14" s="326"/>
      <c r="D14" s="329"/>
      <c r="E14" s="327"/>
      <c r="F14" s="328"/>
      <c r="G14" s="327"/>
      <c r="H14" s="326"/>
    </row>
    <row r="15" spans="1:8" ht="12.75">
      <c r="A15" s="402" t="s">
        <v>1</v>
      </c>
      <c r="B15" s="403"/>
      <c r="C15" s="111">
        <f aca="true" t="shared" si="0" ref="C15:H15">C12</f>
        <v>235000</v>
      </c>
      <c r="D15" s="111">
        <f t="shared" si="0"/>
        <v>4046274</v>
      </c>
      <c r="E15" s="111">
        <f t="shared" si="0"/>
        <v>0</v>
      </c>
      <c r="F15" s="112">
        <f t="shared" si="0"/>
        <v>4031274</v>
      </c>
      <c r="G15" s="111">
        <f t="shared" si="0"/>
        <v>0</v>
      </c>
      <c r="H15" s="111">
        <f t="shared" si="0"/>
        <v>250000</v>
      </c>
    </row>
    <row r="16" spans="3:8" ht="12.75">
      <c r="C16" s="164"/>
      <c r="D16" s="164"/>
      <c r="E16" s="164"/>
      <c r="F16" s="164"/>
      <c r="G16" s="164"/>
      <c r="H16" s="164"/>
    </row>
  </sheetData>
  <sheetProtection/>
  <mergeCells count="12">
    <mergeCell ref="A15:B15"/>
    <mergeCell ref="H7:H10"/>
    <mergeCell ref="D8:D10"/>
    <mergeCell ref="F8:F10"/>
    <mergeCell ref="E9:E10"/>
    <mergeCell ref="G9:G10"/>
    <mergeCell ref="A4:G4"/>
    <mergeCell ref="A7:A10"/>
    <mergeCell ref="B7:B10"/>
    <mergeCell ref="C7:C10"/>
    <mergeCell ref="D7:E7"/>
    <mergeCell ref="F7:G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4"/>
  <legacyDrawing r:id="rId3"/>
  <oleObjects>
    <oleObject progId="Word.Document.8" shapeId="543202" r:id="rId1"/>
    <oleObject progId="Word.Document.12" shapeId="1054279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4.421875" style="0" customWidth="1"/>
    <col min="2" max="2" width="6.140625" style="0" customWidth="1"/>
    <col min="3" max="3" width="28.421875" style="0" customWidth="1"/>
    <col min="4" max="4" width="11.00390625" style="0" customWidth="1"/>
    <col min="5" max="5" width="10.28125" style="0" customWidth="1"/>
    <col min="6" max="6" width="11.7109375" style="0" customWidth="1"/>
    <col min="7" max="7" width="10.57421875" style="0" customWidth="1"/>
    <col min="8" max="8" width="13.00390625" style="0" customWidth="1"/>
    <col min="9" max="9" width="11.8515625" style="0" customWidth="1"/>
    <col min="10" max="10" width="11.00390625" style="0" customWidth="1"/>
    <col min="11" max="11" width="12.140625" style="0" customWidth="1"/>
  </cols>
  <sheetData>
    <row r="1" spans="1:11" ht="12.75">
      <c r="A1" s="30"/>
      <c r="B1" s="30"/>
      <c r="C1" s="30"/>
      <c r="D1" s="30"/>
      <c r="E1" s="30"/>
      <c r="F1" s="55"/>
      <c r="G1" s="55"/>
      <c r="H1" s="2"/>
      <c r="I1" s="2"/>
      <c r="J1" s="2"/>
      <c r="K1" s="2" t="s">
        <v>374</v>
      </c>
    </row>
    <row r="2" spans="1:11" ht="12.75">
      <c r="A2" s="30"/>
      <c r="B2" s="30"/>
      <c r="C2" s="30"/>
      <c r="D2" s="30"/>
      <c r="E2" s="30"/>
      <c r="F2" s="55"/>
      <c r="G2" s="55"/>
      <c r="H2" s="2"/>
      <c r="I2" s="2"/>
      <c r="J2" s="2"/>
      <c r="K2" s="2" t="s">
        <v>365</v>
      </c>
    </row>
    <row r="3" spans="1:11" ht="12.75">
      <c r="A3" s="30"/>
      <c r="B3" s="30"/>
      <c r="C3" s="30"/>
      <c r="D3" s="30"/>
      <c r="E3" s="30"/>
      <c r="F3" s="55"/>
      <c r="G3" s="55"/>
      <c r="H3" s="2"/>
      <c r="I3" s="2"/>
      <c r="J3" s="2"/>
      <c r="K3" s="2"/>
    </row>
    <row r="4" spans="1:11" ht="12.75">
      <c r="A4" s="30"/>
      <c r="B4" s="30"/>
      <c r="C4" s="30"/>
      <c r="D4" s="30"/>
      <c r="E4" s="30"/>
      <c r="F4" s="55"/>
      <c r="G4" s="55"/>
      <c r="H4" s="2"/>
      <c r="I4" s="2"/>
      <c r="J4" s="2"/>
      <c r="K4" s="2"/>
    </row>
    <row r="5" spans="1:11" ht="15.75">
      <c r="A5" s="404" t="s">
        <v>334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</row>
    <row r="6" spans="1:11" ht="15.7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</row>
    <row r="7" spans="1:11" ht="15.75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236"/>
    </row>
    <row r="8" spans="1:11" ht="12.75" customHeight="1">
      <c r="A8" s="390" t="s">
        <v>0</v>
      </c>
      <c r="B8" s="390" t="s">
        <v>3</v>
      </c>
      <c r="C8" s="390" t="s">
        <v>335</v>
      </c>
      <c r="D8" s="399" t="s">
        <v>336</v>
      </c>
      <c r="E8" s="400"/>
      <c r="F8" s="401"/>
      <c r="G8" s="399" t="s">
        <v>337</v>
      </c>
      <c r="H8" s="400"/>
      <c r="I8" s="401"/>
      <c r="J8" s="405" t="s">
        <v>93</v>
      </c>
      <c r="K8" s="405"/>
    </row>
    <row r="9" spans="1:11" ht="39" customHeight="1">
      <c r="A9" s="392"/>
      <c r="B9" s="392"/>
      <c r="C9" s="392"/>
      <c r="D9" s="238" t="s">
        <v>341</v>
      </c>
      <c r="E9" s="239" t="s">
        <v>21</v>
      </c>
      <c r="F9" s="237" t="s">
        <v>342</v>
      </c>
      <c r="G9" s="238" t="s">
        <v>341</v>
      </c>
      <c r="H9" s="239" t="s">
        <v>21</v>
      </c>
      <c r="I9" s="245" t="s">
        <v>136</v>
      </c>
      <c r="J9" s="237" t="s">
        <v>338</v>
      </c>
      <c r="K9" s="237" t="s">
        <v>339</v>
      </c>
    </row>
    <row r="10" spans="1:11" ht="12.75">
      <c r="A10" s="59">
        <v>1</v>
      </c>
      <c r="B10" s="59">
        <v>2</v>
      </c>
      <c r="C10" s="59">
        <v>3</v>
      </c>
      <c r="D10" s="59">
        <v>4</v>
      </c>
      <c r="E10" s="59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0">
        <v>11</v>
      </c>
    </row>
    <row r="11" spans="1:11" ht="12.75">
      <c r="A11" s="261" t="s">
        <v>66</v>
      </c>
      <c r="B11" s="262"/>
      <c r="C11" s="320" t="s">
        <v>137</v>
      </c>
      <c r="D11" s="244">
        <v>59620</v>
      </c>
      <c r="E11" s="244">
        <v>11356</v>
      </c>
      <c r="F11" s="244">
        <f>D11+E11</f>
        <v>70976</v>
      </c>
      <c r="G11" s="244">
        <v>59620</v>
      </c>
      <c r="H11" s="244">
        <v>11356</v>
      </c>
      <c r="I11" s="244">
        <f>G11+H11</f>
        <v>70976</v>
      </c>
      <c r="J11" s="247">
        <v>70976</v>
      </c>
      <c r="K11" s="244">
        <f>K20</f>
        <v>0</v>
      </c>
    </row>
    <row r="12" spans="1:11" s="17" customFormat="1" ht="63.75">
      <c r="A12" s="264"/>
      <c r="B12" s="321">
        <v>80153</v>
      </c>
      <c r="C12" s="221" t="s">
        <v>373</v>
      </c>
      <c r="D12" s="322">
        <v>59620</v>
      </c>
      <c r="E12" s="322">
        <v>11356</v>
      </c>
      <c r="F12" s="322">
        <f>D12+E12</f>
        <v>70976</v>
      </c>
      <c r="G12" s="322">
        <v>59620</v>
      </c>
      <c r="H12" s="322">
        <v>11356</v>
      </c>
      <c r="I12" s="322">
        <f>G12+H12</f>
        <v>70976</v>
      </c>
      <c r="J12" s="322">
        <v>11356</v>
      </c>
      <c r="K12" s="322">
        <v>0</v>
      </c>
    </row>
    <row r="13" spans="1:11" ht="12.75" hidden="1">
      <c r="A13" s="261" t="s">
        <v>265</v>
      </c>
      <c r="B13" s="262"/>
      <c r="C13" s="258" t="s">
        <v>266</v>
      </c>
      <c r="D13" s="244">
        <v>3200</v>
      </c>
      <c r="E13" s="244">
        <f>E14</f>
        <v>0</v>
      </c>
      <c r="F13" s="244">
        <f>D13+E13</f>
        <v>3200</v>
      </c>
      <c r="G13" s="244">
        <v>3200</v>
      </c>
      <c r="H13" s="244">
        <f>H14</f>
        <v>0</v>
      </c>
      <c r="I13" s="244">
        <f>G13+H13</f>
        <v>3200</v>
      </c>
      <c r="J13" s="247">
        <f>I13-K13</f>
        <v>3200</v>
      </c>
      <c r="K13" s="244">
        <f>K22</f>
        <v>0</v>
      </c>
    </row>
    <row r="14" spans="1:11" ht="114.75" hidden="1">
      <c r="A14" s="263"/>
      <c r="B14" s="264" t="s">
        <v>278</v>
      </c>
      <c r="C14" s="221" t="s">
        <v>284</v>
      </c>
      <c r="D14" s="64">
        <v>3200</v>
      </c>
      <c r="E14" s="64">
        <v>0</v>
      </c>
      <c r="F14" s="64">
        <f>D14+E14</f>
        <v>3200</v>
      </c>
      <c r="G14" s="64">
        <v>3200</v>
      </c>
      <c r="H14" s="64">
        <v>0</v>
      </c>
      <c r="I14" s="64">
        <f>G14+H14</f>
        <v>3200</v>
      </c>
      <c r="J14" s="64">
        <v>0</v>
      </c>
      <c r="K14" s="64">
        <v>0</v>
      </c>
    </row>
    <row r="15" spans="1:11" ht="12.75" hidden="1">
      <c r="A15" s="258">
        <v>855</v>
      </c>
      <c r="B15" s="258"/>
      <c r="C15" s="258" t="s">
        <v>350</v>
      </c>
      <c r="D15" s="244">
        <v>6076186</v>
      </c>
      <c r="E15" s="244">
        <f>E17+E18</f>
        <v>0</v>
      </c>
      <c r="F15" s="244">
        <f aca="true" t="shared" si="0" ref="F15:F26">D15+E15</f>
        <v>6076186</v>
      </c>
      <c r="G15" s="244">
        <v>6076186</v>
      </c>
      <c r="H15" s="244">
        <f>H17+H18</f>
        <v>0</v>
      </c>
      <c r="I15" s="244">
        <f aca="true" t="shared" si="1" ref="I15:I26">G15+H15</f>
        <v>6076186</v>
      </c>
      <c r="J15" s="247">
        <f>I15-K15</f>
        <v>6076186</v>
      </c>
      <c r="K15" s="244">
        <f>K22</f>
        <v>0</v>
      </c>
    </row>
    <row r="16" spans="1:11" ht="12.75" hidden="1">
      <c r="A16" s="255"/>
      <c r="B16" s="255">
        <v>85501</v>
      </c>
      <c r="C16" s="221" t="s">
        <v>347</v>
      </c>
      <c r="D16" s="64">
        <v>4420000</v>
      </c>
      <c r="E16" s="64">
        <v>0</v>
      </c>
      <c r="F16" s="64">
        <f aca="true" t="shared" si="2" ref="F16:F21">D16+E16</f>
        <v>4420000</v>
      </c>
      <c r="G16" s="64">
        <v>4420000</v>
      </c>
      <c r="H16" s="64">
        <v>0</v>
      </c>
      <c r="I16" s="64">
        <f aca="true" t="shared" si="3" ref="I16:I21">G16+H16</f>
        <v>4420000</v>
      </c>
      <c r="J16" s="64">
        <v>0</v>
      </c>
      <c r="K16" s="64">
        <v>0</v>
      </c>
    </row>
    <row r="17" spans="1:11" ht="76.5" hidden="1">
      <c r="A17" s="255"/>
      <c r="B17" s="255">
        <v>85502</v>
      </c>
      <c r="C17" s="221" t="s">
        <v>268</v>
      </c>
      <c r="D17" s="64">
        <v>1676000</v>
      </c>
      <c r="E17" s="64">
        <v>0</v>
      </c>
      <c r="F17" s="64">
        <f t="shared" si="2"/>
        <v>1676000</v>
      </c>
      <c r="G17" s="64">
        <v>1676000</v>
      </c>
      <c r="H17" s="64">
        <v>-1398</v>
      </c>
      <c r="I17" s="64">
        <f t="shared" si="3"/>
        <v>1674602</v>
      </c>
      <c r="J17" s="64">
        <v>-1398</v>
      </c>
      <c r="K17" s="64">
        <v>0</v>
      </c>
    </row>
    <row r="18" spans="1:11" ht="76.5" hidden="1">
      <c r="A18" s="255"/>
      <c r="B18" s="255">
        <v>85502</v>
      </c>
      <c r="C18" s="221" t="s">
        <v>268</v>
      </c>
      <c r="D18" s="64">
        <v>1676000</v>
      </c>
      <c r="E18" s="64">
        <v>0</v>
      </c>
      <c r="F18" s="64">
        <f t="shared" si="2"/>
        <v>1676000</v>
      </c>
      <c r="G18" s="64">
        <v>1674602</v>
      </c>
      <c r="H18" s="64">
        <v>1398</v>
      </c>
      <c r="I18" s="64">
        <f t="shared" si="3"/>
        <v>1676000</v>
      </c>
      <c r="J18" s="64">
        <v>1398</v>
      </c>
      <c r="K18" s="64">
        <v>0</v>
      </c>
    </row>
    <row r="19" spans="1:11" ht="12.75" hidden="1">
      <c r="A19" s="255"/>
      <c r="B19" s="255">
        <v>85503</v>
      </c>
      <c r="C19" s="221" t="s">
        <v>357</v>
      </c>
      <c r="D19" s="64">
        <v>0</v>
      </c>
      <c r="E19" s="64">
        <v>0</v>
      </c>
      <c r="F19" s="64">
        <f t="shared" si="2"/>
        <v>0</v>
      </c>
      <c r="G19" s="64">
        <v>0</v>
      </c>
      <c r="H19" s="64">
        <v>0</v>
      </c>
      <c r="I19" s="64">
        <f t="shared" si="3"/>
        <v>0</v>
      </c>
      <c r="J19" s="64">
        <v>0</v>
      </c>
      <c r="K19" s="64">
        <v>0</v>
      </c>
    </row>
    <row r="20" spans="1:11" ht="76.5" hidden="1">
      <c r="A20" s="255"/>
      <c r="B20" s="255">
        <v>85502</v>
      </c>
      <c r="C20" s="221" t="s">
        <v>268</v>
      </c>
      <c r="D20" s="64">
        <v>1647786</v>
      </c>
      <c r="E20" s="64">
        <v>0</v>
      </c>
      <c r="F20" s="64">
        <f t="shared" si="2"/>
        <v>1647786</v>
      </c>
      <c r="G20" s="64">
        <v>1647786</v>
      </c>
      <c r="H20" s="64">
        <v>0</v>
      </c>
      <c r="I20" s="64">
        <f t="shared" si="3"/>
        <v>1647786</v>
      </c>
      <c r="J20" s="64">
        <v>0</v>
      </c>
      <c r="K20" s="64">
        <v>0</v>
      </c>
    </row>
    <row r="21" spans="1:11" ht="12.75" hidden="1">
      <c r="A21" s="255"/>
      <c r="B21" s="255">
        <v>80110</v>
      </c>
      <c r="C21" s="221" t="s">
        <v>144</v>
      </c>
      <c r="D21" s="64">
        <v>0</v>
      </c>
      <c r="E21" s="64">
        <v>0</v>
      </c>
      <c r="F21" s="64">
        <f t="shared" si="2"/>
        <v>0</v>
      </c>
      <c r="G21" s="64">
        <v>0</v>
      </c>
      <c r="H21" s="64">
        <v>0</v>
      </c>
      <c r="I21" s="64">
        <f t="shared" si="3"/>
        <v>0</v>
      </c>
      <c r="J21" s="64">
        <v>0</v>
      </c>
      <c r="K21" s="64">
        <v>0</v>
      </c>
    </row>
    <row r="22" spans="1:11" ht="127.5" hidden="1">
      <c r="A22" s="255"/>
      <c r="B22" s="255">
        <v>80150</v>
      </c>
      <c r="C22" s="260" t="s">
        <v>360</v>
      </c>
      <c r="D22" s="64">
        <v>0</v>
      </c>
      <c r="E22" s="64">
        <v>0</v>
      </c>
      <c r="F22" s="64">
        <f t="shared" si="0"/>
        <v>0</v>
      </c>
      <c r="G22" s="64">
        <v>0</v>
      </c>
      <c r="H22" s="64">
        <v>0</v>
      </c>
      <c r="I22" s="64">
        <f t="shared" si="1"/>
        <v>0</v>
      </c>
      <c r="J22" s="64">
        <v>0</v>
      </c>
      <c r="K22" s="64">
        <v>0</v>
      </c>
    </row>
    <row r="23" spans="1:11" ht="69" customHeight="1" hidden="1">
      <c r="A23" s="258">
        <v>751</v>
      </c>
      <c r="B23" s="258"/>
      <c r="C23" s="259" t="s">
        <v>303</v>
      </c>
      <c r="D23" s="244">
        <v>76672</v>
      </c>
      <c r="E23" s="244">
        <f>E24</f>
        <v>0</v>
      </c>
      <c r="F23" s="244">
        <f t="shared" si="0"/>
        <v>76672</v>
      </c>
      <c r="G23" s="244">
        <v>76672</v>
      </c>
      <c r="H23" s="244">
        <f>H24</f>
        <v>0</v>
      </c>
      <c r="I23" s="244">
        <f t="shared" si="1"/>
        <v>76672</v>
      </c>
      <c r="J23" s="247">
        <f>I23-K23</f>
        <v>76672</v>
      </c>
      <c r="K23" s="244">
        <f>K24</f>
        <v>0</v>
      </c>
    </row>
    <row r="24" spans="1:11" ht="38.25" hidden="1">
      <c r="A24" s="255"/>
      <c r="B24" s="255">
        <v>75101</v>
      </c>
      <c r="C24" s="63" t="s">
        <v>340</v>
      </c>
      <c r="D24" s="64">
        <v>76672</v>
      </c>
      <c r="E24" s="64">
        <v>0</v>
      </c>
      <c r="F24" s="64">
        <f t="shared" si="0"/>
        <v>76672</v>
      </c>
      <c r="G24" s="64">
        <v>76672</v>
      </c>
      <c r="H24" s="64">
        <v>0</v>
      </c>
      <c r="I24" s="64">
        <f t="shared" si="1"/>
        <v>76672</v>
      </c>
      <c r="J24" s="64">
        <f>H24</f>
        <v>0</v>
      </c>
      <c r="K24" s="64">
        <v>0</v>
      </c>
    </row>
    <row r="25" spans="1:11" ht="12.75" hidden="1">
      <c r="A25" s="258">
        <v>801</v>
      </c>
      <c r="B25" s="258"/>
      <c r="C25" s="258" t="s">
        <v>137</v>
      </c>
      <c r="D25" s="244">
        <v>94857</v>
      </c>
      <c r="E25" s="244">
        <f>E26</f>
        <v>275</v>
      </c>
      <c r="F25" s="244">
        <f t="shared" si="0"/>
        <v>95132</v>
      </c>
      <c r="G25" s="244">
        <v>94857</v>
      </c>
      <c r="H25" s="244">
        <f>H26</f>
        <v>275</v>
      </c>
      <c r="I25" s="244">
        <f t="shared" si="1"/>
        <v>95132</v>
      </c>
      <c r="J25" s="247">
        <f>I25-K25</f>
        <v>95132</v>
      </c>
      <c r="K25" s="244">
        <f>K26</f>
        <v>0</v>
      </c>
    </row>
    <row r="26" spans="1:11" ht="12.75" hidden="1">
      <c r="A26" s="255"/>
      <c r="B26" s="255">
        <v>80110</v>
      </c>
      <c r="C26" s="255" t="s">
        <v>144</v>
      </c>
      <c r="D26" s="64">
        <v>30630</v>
      </c>
      <c r="E26" s="64">
        <v>275</v>
      </c>
      <c r="F26" s="64">
        <f t="shared" si="0"/>
        <v>30905</v>
      </c>
      <c r="G26" s="64">
        <v>30630</v>
      </c>
      <c r="H26" s="64">
        <v>275</v>
      </c>
      <c r="I26" s="64">
        <f t="shared" si="1"/>
        <v>30905</v>
      </c>
      <c r="J26" s="64">
        <f>H25</f>
        <v>275</v>
      </c>
      <c r="K26" s="64">
        <v>0</v>
      </c>
    </row>
    <row r="27" spans="1:11" ht="94.5" customHeight="1" hidden="1">
      <c r="A27" s="248"/>
      <c r="B27" s="248">
        <v>85213</v>
      </c>
      <c r="C27" s="240" t="s">
        <v>284</v>
      </c>
      <c r="D27" s="159"/>
      <c r="E27" s="159"/>
      <c r="F27" s="252">
        <v>0</v>
      </c>
      <c r="G27" s="252"/>
      <c r="H27" s="252"/>
      <c r="I27" s="252">
        <v>0</v>
      </c>
      <c r="J27" s="252">
        <v>0</v>
      </c>
      <c r="K27" s="252">
        <v>0</v>
      </c>
    </row>
    <row r="28" spans="1:11" ht="12.75" hidden="1">
      <c r="A28" s="253">
        <v>855</v>
      </c>
      <c r="B28" s="253"/>
      <c r="C28" s="189" t="s">
        <v>350</v>
      </c>
      <c r="D28" s="254">
        <v>5854000</v>
      </c>
      <c r="E28" s="254">
        <f>E29+E30+E31</f>
        <v>0</v>
      </c>
      <c r="F28" s="254">
        <f aca="true" t="shared" si="4" ref="F28:F33">D28+E28</f>
        <v>5854000</v>
      </c>
      <c r="G28" s="254">
        <v>5854000</v>
      </c>
      <c r="H28" s="254">
        <f>H29+H30+H31</f>
        <v>0</v>
      </c>
      <c r="I28" s="254">
        <f aca="true" t="shared" si="5" ref="I28:I33">G28+H28</f>
        <v>5854000</v>
      </c>
      <c r="J28" s="254">
        <f>I28-K28</f>
        <v>5854000</v>
      </c>
      <c r="K28" s="254">
        <f>K31</f>
        <v>0</v>
      </c>
    </row>
    <row r="29" spans="1:11" ht="12.75" hidden="1">
      <c r="A29" s="257"/>
      <c r="B29" s="255">
        <v>85501</v>
      </c>
      <c r="C29" s="202" t="s">
        <v>347</v>
      </c>
      <c r="D29" s="256">
        <v>4284000</v>
      </c>
      <c r="E29" s="256">
        <v>0</v>
      </c>
      <c r="F29" s="126">
        <f t="shared" si="4"/>
        <v>4284000</v>
      </c>
      <c r="G29" s="126">
        <v>4284000</v>
      </c>
      <c r="H29" s="64">
        <v>0</v>
      </c>
      <c r="I29" s="64">
        <f t="shared" si="5"/>
        <v>4284000</v>
      </c>
      <c r="J29" s="64">
        <f>H29</f>
        <v>0</v>
      </c>
      <c r="K29" s="64">
        <v>0</v>
      </c>
    </row>
    <row r="30" spans="1:11" ht="76.5" hidden="1">
      <c r="A30" s="255"/>
      <c r="B30" s="255">
        <v>85502</v>
      </c>
      <c r="C30" s="202" t="s">
        <v>268</v>
      </c>
      <c r="D30" s="256">
        <v>1570000</v>
      </c>
      <c r="E30" s="256">
        <v>0</v>
      </c>
      <c r="F30" s="126">
        <f t="shared" si="4"/>
        <v>1570000</v>
      </c>
      <c r="G30" s="126">
        <v>1570000</v>
      </c>
      <c r="H30" s="64">
        <v>0</v>
      </c>
      <c r="I30" s="64">
        <f t="shared" si="5"/>
        <v>1570000</v>
      </c>
      <c r="J30" s="64">
        <f>H30</f>
        <v>0</v>
      </c>
      <c r="K30" s="64">
        <v>0</v>
      </c>
    </row>
    <row r="31" spans="1:11" ht="12.75" hidden="1">
      <c r="A31" s="255"/>
      <c r="B31" s="255">
        <v>85503</v>
      </c>
      <c r="C31" s="202" t="s">
        <v>358</v>
      </c>
      <c r="D31" s="256">
        <v>0</v>
      </c>
      <c r="E31" s="256">
        <v>0</v>
      </c>
      <c r="F31" s="126">
        <f t="shared" si="4"/>
        <v>0</v>
      </c>
      <c r="G31" s="126">
        <v>0</v>
      </c>
      <c r="H31" s="64">
        <v>0</v>
      </c>
      <c r="I31" s="64">
        <f t="shared" si="5"/>
        <v>0</v>
      </c>
      <c r="J31" s="64">
        <f>H31</f>
        <v>0</v>
      </c>
      <c r="K31" s="64">
        <v>0</v>
      </c>
    </row>
    <row r="32" spans="1:11" ht="12.75" hidden="1">
      <c r="A32" s="248"/>
      <c r="B32" s="248">
        <v>80110</v>
      </c>
      <c r="C32" s="249" t="s">
        <v>144</v>
      </c>
      <c r="D32" s="250">
        <v>0</v>
      </c>
      <c r="E32" s="250">
        <v>0</v>
      </c>
      <c r="F32" s="251">
        <f t="shared" si="4"/>
        <v>0</v>
      </c>
      <c r="G32" s="251">
        <v>0</v>
      </c>
      <c r="H32" s="252">
        <v>0</v>
      </c>
      <c r="I32" s="252">
        <f t="shared" si="5"/>
        <v>0</v>
      </c>
      <c r="J32" s="252">
        <f>H32</f>
        <v>0</v>
      </c>
      <c r="K32" s="252">
        <v>0</v>
      </c>
    </row>
    <row r="33" spans="1:11" ht="12.75">
      <c r="A33" s="241"/>
      <c r="B33" s="242"/>
      <c r="C33" s="243" t="s">
        <v>1</v>
      </c>
      <c r="D33" s="246">
        <v>6460860</v>
      </c>
      <c r="E33" s="246">
        <f>E11+E15+E13</f>
        <v>11356</v>
      </c>
      <c r="F33" s="247">
        <f t="shared" si="4"/>
        <v>6472216</v>
      </c>
      <c r="G33" s="247">
        <v>6460860</v>
      </c>
      <c r="H33" s="246">
        <f>H11+H15+H13</f>
        <v>11356</v>
      </c>
      <c r="I33" s="247">
        <f t="shared" si="5"/>
        <v>6472216</v>
      </c>
      <c r="J33" s="247">
        <f>I33-K33</f>
        <v>6472216</v>
      </c>
      <c r="K33" s="244">
        <f>K15+K23+K25</f>
        <v>0</v>
      </c>
    </row>
  </sheetData>
  <sheetProtection/>
  <mergeCells count="7">
    <mergeCell ref="D8:F8"/>
    <mergeCell ref="G8:I8"/>
    <mergeCell ref="A5:K5"/>
    <mergeCell ref="A8:A9"/>
    <mergeCell ref="B8:B9"/>
    <mergeCell ref="C8:C9"/>
    <mergeCell ref="J8:K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Ewa</cp:lastModifiedBy>
  <cp:lastPrinted>2018-12-27T08:32:49Z</cp:lastPrinted>
  <dcterms:created xsi:type="dcterms:W3CDTF">2010-03-08T07:45:02Z</dcterms:created>
  <dcterms:modified xsi:type="dcterms:W3CDTF">2018-12-27T08:34:27Z</dcterms:modified>
  <cp:category/>
  <cp:version/>
  <cp:contentType/>
  <cp:contentStatus/>
</cp:coreProperties>
</file>